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nasa-my.sharepoint.com/personal/pjadhav_ndc_nasa_gov/Documents/Documents/Ignite 2025/Ignite Forms for Firm Library/"/>
    </mc:Choice>
  </mc:AlternateContent>
  <xr:revisionPtr revIDLastSave="2" documentId="8_{B7D22E4E-5DAA-499D-A681-C0BAA7A76EF3}" xr6:coauthVersionLast="47" xr6:coauthVersionMax="47" xr10:uidLastSave="{2B2E7D37-A663-4F8D-83B7-D47AAF3216B9}"/>
  <bookViews>
    <workbookView xWindow="-108" yWindow="-108" windowWidth="23256" windowHeight="12456" xr2:uid="{00000000-000D-0000-FFFF-FFFF00000000}"/>
  </bookViews>
  <sheets>
    <sheet name="Instructions" sheetId="8" r:id="rId1"/>
    <sheet name="Tab A_Budget Summary" sheetId="1" r:id="rId2"/>
    <sheet name="Tab B_Direct Labor" sheetId="4" r:id="rId3"/>
    <sheet name="Tab C_Materials &amp; Supplies" sheetId="5" r:id="rId4"/>
    <sheet name="Tab D_Equipment" sheetId="6" r:id="rId5"/>
    <sheet name="Tab E_Other Direct Costs" sheetId="9" r:id="rId6"/>
    <sheet name="Tab F_Travel" sheetId="11" r:id="rId7"/>
    <sheet name="Tab G_Subcontracts" sheetId="7" r:id="rId8"/>
    <sheet name="Tab H_TABA-I-Corps" sheetId="12" r:id="rId9"/>
    <sheet name="Tab I_Foreign Vendor" sheetId="13" r:id="rId10"/>
    <sheet name="Sample Budget Summary" sheetId="10" r:id="rId11"/>
  </sheets>
  <definedNames>
    <definedName name="_xlnm.Print_Area" localSheetId="1">'Tab A_Budget Summary'!$A$1:$P$27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L19" i="1"/>
  <c r="M19" i="1" s="1"/>
  <c r="E9" i="7"/>
  <c r="K19" i="1" s="1"/>
  <c r="F9" i="11"/>
  <c r="H24" i="10"/>
  <c r="J27" i="10"/>
  <c r="D25" i="4"/>
  <c r="D12" i="4"/>
  <c r="E5" i="5"/>
  <c r="F10" i="4"/>
  <c r="F8" i="4"/>
  <c r="F9" i="4"/>
  <c r="F4" i="4"/>
  <c r="B19" i="1" l="1"/>
  <c r="B19" i="10"/>
  <c r="E19" i="10"/>
  <c r="H27" i="10"/>
  <c r="J19" i="1"/>
  <c r="L19" i="10" l="1"/>
  <c r="L21" i="10" s="1"/>
  <c r="E21" i="10"/>
  <c r="A4" i="13"/>
  <c r="A5" i="13" s="1"/>
  <c r="A6" i="13" s="1"/>
  <c r="A7" i="13" s="1"/>
  <c r="A13" i="11"/>
  <c r="A14" i="11" s="1"/>
  <c r="A15" i="11" s="1"/>
  <c r="A16" i="11" s="1"/>
  <c r="A5" i="11"/>
  <c r="A6" i="11" s="1"/>
  <c r="A7" i="11" s="1"/>
  <c r="A8" i="11" s="1"/>
  <c r="A13" i="12"/>
  <c r="A14" i="12" s="1"/>
  <c r="A15" i="12" s="1"/>
  <c r="A16" i="12" s="1"/>
  <c r="A5" i="12"/>
  <c r="A6" i="12" s="1"/>
  <c r="A7" i="12" s="1"/>
  <c r="A8" i="12" s="1"/>
  <c r="F24" i="4"/>
  <c r="F23" i="4"/>
  <c r="F22" i="4"/>
  <c r="F21" i="4"/>
  <c r="A21" i="4"/>
  <c r="A22" i="4" s="1"/>
  <c r="A23" i="4" s="1"/>
  <c r="A24" i="4" s="1"/>
  <c r="F20" i="4"/>
  <c r="F19" i="4"/>
  <c r="A18" i="9"/>
  <c r="A19" i="9" s="1"/>
  <c r="A20" i="9" s="1"/>
  <c r="A21" i="9" s="1"/>
  <c r="A22" i="9" s="1"/>
  <c r="A23" i="9" s="1"/>
  <c r="A24" i="9" s="1"/>
  <c r="A25" i="9" s="1"/>
  <c r="A26" i="9" s="1"/>
  <c r="E13" i="9"/>
  <c r="E12" i="9"/>
  <c r="E11" i="9"/>
  <c r="E10" i="9"/>
  <c r="E9" i="9"/>
  <c r="E8" i="9"/>
  <c r="E7" i="9"/>
  <c r="E6" i="9"/>
  <c r="A5" i="9"/>
  <c r="A6" i="9" s="1"/>
  <c r="A7" i="9" s="1"/>
  <c r="A8" i="9" s="1"/>
  <c r="A9" i="9" s="1"/>
  <c r="A10" i="9" s="1"/>
  <c r="A11" i="9" s="1"/>
  <c r="A12" i="9" s="1"/>
  <c r="A13" i="9" s="1"/>
  <c r="E4" i="9"/>
  <c r="E14" i="9" s="1"/>
  <c r="I19" i="1" s="1"/>
  <c r="A13" i="7"/>
  <c r="A14" i="7" s="1"/>
  <c r="A15" i="7" s="1"/>
  <c r="A16" i="7" s="1"/>
  <c r="A5" i="7"/>
  <c r="A6" i="7" s="1"/>
  <c r="A7" i="7" s="1"/>
  <c r="A8" i="7" s="1"/>
  <c r="A14" i="6"/>
  <c r="A15" i="6" s="1"/>
  <c r="A16" i="6" s="1"/>
  <c r="A17" i="6" s="1"/>
  <c r="E9" i="6"/>
  <c r="E8" i="6"/>
  <c r="E7" i="6"/>
  <c r="E6" i="6"/>
  <c r="A6" i="6"/>
  <c r="A7" i="6" s="1"/>
  <c r="A8" i="6" s="1"/>
  <c r="A9" i="6" s="1"/>
  <c r="E5" i="6"/>
  <c r="A19" i="5"/>
  <c r="A20" i="5" s="1"/>
  <c r="A21" i="5" s="1"/>
  <c r="A22" i="5" s="1"/>
  <c r="A23" i="5" s="1"/>
  <c r="A24" i="5" s="1"/>
  <c r="A25" i="5" s="1"/>
  <c r="A26" i="5" s="1"/>
  <c r="A27" i="5" s="1"/>
  <c r="E14" i="5"/>
  <c r="E13" i="5"/>
  <c r="E12" i="5"/>
  <c r="E11" i="5"/>
  <c r="E10" i="5"/>
  <c r="E9" i="5"/>
  <c r="E8" i="5"/>
  <c r="E7" i="5"/>
  <c r="E6" i="5"/>
  <c r="A6" i="5"/>
  <c r="A7" i="5" s="1"/>
  <c r="A8" i="5" s="1"/>
  <c r="A9" i="5" s="1"/>
  <c r="A10" i="5" s="1"/>
  <c r="A11" i="5" s="1"/>
  <c r="A12" i="5" s="1"/>
  <c r="A13" i="5" s="1"/>
  <c r="A14" i="5" s="1"/>
  <c r="F11" i="4"/>
  <c r="F7" i="4"/>
  <c r="F6" i="4"/>
  <c r="F5" i="4"/>
  <c r="A5" i="4"/>
  <c r="A6" i="4" s="1"/>
  <c r="A7" i="4" s="1"/>
  <c r="F3" i="4"/>
  <c r="N20" i="10" l="1"/>
  <c r="J24" i="10" s="1"/>
  <c r="M19" i="10"/>
  <c r="F12" i="4"/>
  <c r="F25" i="4"/>
  <c r="D9" i="12"/>
  <c r="E10" i="6"/>
  <c r="H19" i="1" s="1"/>
  <c r="E15" i="5"/>
  <c r="F19" i="1" s="1"/>
  <c r="M21" i="10" l="1"/>
  <c r="P19" i="10"/>
  <c r="C19" i="1"/>
  <c r="D19" i="1"/>
  <c r="R24" i="10" l="1"/>
  <c r="O20" i="10"/>
  <c r="L24" i="10" s="1"/>
  <c r="L27" i="10" s="1"/>
  <c r="H27" i="1"/>
  <c r="J27" i="1"/>
  <c r="E21" i="1" l="1"/>
  <c r="L21" i="1"/>
  <c r="M21" i="1"/>
  <c r="N20" i="1"/>
  <c r="J24" i="1" s="1"/>
  <c r="P19" i="1" l="1"/>
  <c r="R24" i="1" s="1"/>
  <c r="O20" i="1" l="1"/>
  <c r="L24" i="1" l="1"/>
  <c r="L27" i="1" s="1"/>
</calcChain>
</file>

<file path=xl/sharedStrings.xml><?xml version="1.0" encoding="utf-8"?>
<sst xmlns="http://schemas.openxmlformats.org/spreadsheetml/2006/main" count="316" uniqueCount="185">
  <si>
    <t>SBIR Phase I IGNITE Budget Worksheet Instructions</t>
  </si>
  <si>
    <t>Overview</t>
  </si>
  <si>
    <t xml:space="preserve">The Offeror shall complete a budget summary for submittal with the proposal and provide all supporting documentation for proposed costs.  The budget summary can be found on Tab A of this excel workbook. There are some fields on the budget summary that require manual entry. Other tabs shall be completed as applicable and that information will transfer automatically over to the budget summary. Specific instructions can be found on Tab A on how to proceed with completion of the budget summary. </t>
  </si>
  <si>
    <t>Tab A_Budget Summary</t>
  </si>
  <si>
    <t xml:space="preserve">Instructions for completion of the Budget Summary can be found on "Tab A_Budget Summary." Completion of the budget summary will require completion of the other tabs as applicable, manual entry of data into the yellow shaded cells, and manual entry into the purple shaded cells, if applicable. </t>
  </si>
  <si>
    <t xml:space="preserve">Tab B_Direct Labor </t>
  </si>
  <si>
    <t>Identify all personnel  involved in Phase I activities whose expertise and functions are essential to the success of the
project as well as the hours proposed for each individual  and rate.</t>
  </si>
  <si>
    <t>Tab C_Materials &amp; Supplies</t>
  </si>
  <si>
    <t xml:space="preserve">The Offeror shall list all material and supplies proposed for the effort as well as quantity and unit prices.  </t>
  </si>
  <si>
    <t xml:space="preserve">Tab D_Equipment </t>
  </si>
  <si>
    <t xml:space="preserve">The Offeror shall list all equipment proposed for the effort as well as quantity and unit prices.  </t>
  </si>
  <si>
    <t xml:space="preserve">Tab E_Other Direct Costs </t>
  </si>
  <si>
    <r>
      <rPr>
        <b/>
        <sz val="10"/>
        <color theme="1"/>
        <rFont val="Calibri"/>
        <family val="2"/>
        <scheme val="minor"/>
      </rPr>
      <t xml:space="preserve">Other Direct Costs (ODCs) are direct costs that are specifically tied to a project or contract but are not classified as either direct materials or direct labor. They are costs that are directly associated with the project and necessary for its completion, but are not part of the main budget categories like personnel or equipment. The Offeror shall list any proposed other direct cost as well as quantity and unit prices.  </t>
    </r>
    <r>
      <rPr>
        <sz val="10"/>
        <color theme="1"/>
        <rFont val="Calibri"/>
        <family val="2"/>
        <scheme val="minor"/>
      </rPr>
      <t xml:space="preserve">  </t>
    </r>
  </si>
  <si>
    <t>Tab F_Travel</t>
  </si>
  <si>
    <t>Due to the intent and short period of performance of the Phase I contracts, along with a limited budget, NASA
strongly discourages travel during the Phase I contract. If the purpose of the meeting cannot be accomplished via
videoconference or teleconference, you must justify the trip on the Tab F_Travel sheet.</t>
  </si>
  <si>
    <t>Tab G_Subcontracts</t>
  </si>
  <si>
    <t xml:space="preserve">The Offeror shall list any proposed subcontractor and the dollar value of the effort to be subcontracted. Requirements for supporting documentation for proposed subcontracts can be found in the "Supporting Documentation" section below. </t>
  </si>
  <si>
    <t xml:space="preserve">Tab H_TABA and I-Corps </t>
  </si>
  <si>
    <r>
      <rPr>
        <b/>
        <sz val="10"/>
        <rFont val="Calibri"/>
        <family val="2"/>
        <scheme val="minor"/>
      </rPr>
      <t xml:space="preserve">TABA - The offeror shall provide a quote that includes the following from each vendor on their letterhead: 1.) Contact information of the vendor (name, address, phone number, email address, and website) 2.) Itemized list of services and associated cost for each service the TABA vendor will provide. This includes the number of hours and hourly cost for each service, when appropriate. 3.) Description of the deliverable(s) the TABA vendor will provide for each service summarizing the outcome of the TABA services. 4.) Description of vendor(s) expertise and knowledge of providing the desired TABA services.                                                                                                                                                                                                                                                                                                                                                                                                                                                                                                                                                                                                                                                 I-Corps - The offeror shall complete a short I-Corps interest form as part of your proposal package submission.  </t>
    </r>
    <r>
      <rPr>
        <sz val="10"/>
        <rFont val="Calibri"/>
        <family val="2"/>
        <scheme val="minor"/>
      </rPr>
      <t xml:space="preserve">                                                                                                                                                                                       </t>
    </r>
  </si>
  <si>
    <t xml:space="preserve">Tab I_Foreign Vendor </t>
  </si>
  <si>
    <t>If you are requesting to purchase products and equipment from a foreign vendor, you must complete the Foreign Vendor Form in addition to completing Tab I_Foreign Vendor</t>
  </si>
  <si>
    <t xml:space="preserve"> Supporting Documentation</t>
  </si>
  <si>
    <r>
      <rPr>
        <b/>
        <sz val="10"/>
        <rFont val="Calibri"/>
        <family val="2"/>
        <scheme val="minor"/>
      </rPr>
      <t xml:space="preserve">The Offeror shall submit documentation to support all proposed costs. Supporting documentation may include vendor quotes, invoices for recent purchases, internet quotes, and similar materials. The Offeror is responsible for estimating the required quantities. All supporting documentation for the proposed costs and pricing must be submitted as a separate file in PDF format for each category.                                                                                                                                                                                    </t>
    </r>
    <r>
      <rPr>
        <b/>
        <sz val="16"/>
        <color rgb="FFFF0000"/>
        <rFont val="Calibri"/>
        <family val="2"/>
        <scheme val="minor"/>
      </rPr>
      <t>Justification for submitted rates</t>
    </r>
    <r>
      <rPr>
        <b/>
        <sz val="10"/>
        <rFont val="Calibri"/>
        <family val="2"/>
        <scheme val="minor"/>
      </rPr>
      <t xml:space="preserve">                                                                                                                                                                Submit one of the following in order to justify the submitted rates for your proposal:
1. Approved rate agreement or provisional rate agreement with DCAA; or
2. Mathematical cost basis of estimate on how rates were developed. You can use your own template, or you can utilize the DCAA ICE Template found at https://www.dcaa.mil/Checklists-Tools/ICE-Model/; or                                                                                                                                              3.</t>
    </r>
    <r>
      <rPr>
        <b/>
        <sz val="10"/>
        <color theme="1"/>
        <rFont val="Calibri"/>
        <family val="2"/>
        <scheme val="minor"/>
      </rPr>
      <t xml:space="preserve"> If neither of the above documents is submitted, the Offeror must provide a detailed breakdown of the math used to calculate all proposed rates.   </t>
    </r>
    <r>
      <rPr>
        <b/>
        <sz val="10"/>
        <rFont val="Calibri"/>
        <family val="2"/>
        <scheme val="minor"/>
      </rPr>
      <t xml:space="preserve">                                                                                                                                                                                                                                  </t>
    </r>
    <r>
      <rPr>
        <b/>
        <sz val="16"/>
        <color rgb="FFFF0000"/>
        <rFont val="Calibri"/>
        <family val="2"/>
        <scheme val="minor"/>
      </rPr>
      <t>Supporting documentation for proposed subcontracts</t>
    </r>
    <r>
      <rPr>
        <b/>
        <sz val="10"/>
        <rFont val="Calibri"/>
        <family val="2"/>
        <scheme val="minor"/>
      </rPr>
      <t xml:space="preserve">                                                                                                               Supporting documentation for subcontracts consists of a letter of  commitment (LOC) and budget/rate justification .  The LOC should be signed and dated by the appropriate person with contact information.                                                                                                                                                                                                                                                                                                             a.) If a university is proposed as a subcontractor, the signed letter must be on the university letterhead from the Office of Sponsored Programs.
b.) If an independent consultant is proposed, the signed letter must not be on university letterhead.       </t>
    </r>
    <r>
      <rPr>
        <sz val="10"/>
        <rFont val="Calibri"/>
        <family val="2"/>
        <scheme val="minor"/>
      </rPr>
      <t xml:space="preserve">                             </t>
    </r>
  </si>
  <si>
    <t>How to Submit Supporting Documentation (PDF file)</t>
  </si>
  <si>
    <r>
      <rPr>
        <b/>
        <sz val="10"/>
        <rFont val="Calibri"/>
        <family val="2"/>
        <scheme val="minor"/>
      </rPr>
      <t>Supporting documentation must be submitted as a separate file in PDF format. Supporting documentation must be provided for all costs proposed (e.g., materials quotes, subcontractor proposals, indirect rate calculations, etc.)</t>
    </r>
    <r>
      <rPr>
        <sz val="10"/>
        <rFont val="Calibri"/>
        <family val="2"/>
        <scheme val="minor"/>
      </rPr>
      <t xml:space="preserve"> </t>
    </r>
  </si>
  <si>
    <t xml:space="preserve">Firm Name: </t>
  </si>
  <si>
    <t>Enter Fringe Rate Below:</t>
  </si>
  <si>
    <t>Enter OH rate Below:</t>
  </si>
  <si>
    <t>Enter G&amp;A Rate Below:</t>
  </si>
  <si>
    <t>Enter Profit Rate Below:</t>
  </si>
  <si>
    <t>Enter Cost Share Amount Below (If Applicable):</t>
  </si>
  <si>
    <t>Rates</t>
  </si>
  <si>
    <t>Direct Labor Element</t>
  </si>
  <si>
    <t>Hours</t>
  </si>
  <si>
    <t>Direct Labor W/O Fringe</t>
  </si>
  <si>
    <t xml:space="preserve">Direct Labor W/ Fringe </t>
  </si>
  <si>
    <t>Labor OH</t>
  </si>
  <si>
    <t xml:space="preserve">Materials&amp;Supplies </t>
  </si>
  <si>
    <t xml:space="preserve">Equipment </t>
  </si>
  <si>
    <t>Other Direct Costs</t>
  </si>
  <si>
    <t xml:space="preserve">Travel </t>
  </si>
  <si>
    <t>Subcontracts</t>
  </si>
  <si>
    <t>G&amp;A</t>
  </si>
  <si>
    <t>Profit</t>
  </si>
  <si>
    <t>Total Indirect Costs</t>
  </si>
  <si>
    <t>Total Costs Minus Profit</t>
  </si>
  <si>
    <t>Total Budget</t>
  </si>
  <si>
    <t>Complete Tab B: Direct Labor</t>
  </si>
  <si>
    <t>Complete Tab C: Materials&amp;Supplies</t>
  </si>
  <si>
    <t>Complete Tab D: Equipment</t>
  </si>
  <si>
    <t>Complete Tab E: Other Direct Costs</t>
  </si>
  <si>
    <t>Complete Tab F: Travel</t>
  </si>
  <si>
    <t>Complete Tab G: Subcontractor</t>
  </si>
  <si>
    <t>Total</t>
  </si>
  <si>
    <t>Override the purple field above if the  cost is proposed instead of a rate</t>
  </si>
  <si>
    <t>TABA:</t>
  </si>
  <si>
    <t>I-CORP:</t>
  </si>
  <si>
    <t>Composite Rate</t>
  </si>
  <si>
    <t>Subcontractor Level of Effort</t>
  </si>
  <si>
    <t>Total Budget with TABA/I-Corp</t>
  </si>
  <si>
    <t>DL No Fringe</t>
  </si>
  <si>
    <t>Total Fringe</t>
  </si>
  <si>
    <t>Firm Level of Effort</t>
  </si>
  <si>
    <t>BUDGET SUMMARY INSTRUCTIONS</t>
  </si>
  <si>
    <r>
      <rPr>
        <b/>
        <sz val="18"/>
        <color theme="1"/>
        <rFont val="Calibri"/>
        <family val="2"/>
        <scheme val="minor"/>
      </rPr>
      <t>Step One:</t>
    </r>
    <r>
      <rPr>
        <sz val="18"/>
        <color theme="1"/>
        <rFont val="Calibri"/>
        <family val="2"/>
        <scheme val="minor"/>
      </rPr>
      <t xml:space="preserve"> Complete Blue Cost Element Worksheets B thru I</t>
    </r>
  </si>
  <si>
    <r>
      <rPr>
        <b/>
        <sz val="18"/>
        <color theme="1"/>
        <rFont val="Calibri"/>
        <family val="2"/>
        <scheme val="minor"/>
      </rPr>
      <t>Step Two:</t>
    </r>
    <r>
      <rPr>
        <sz val="18"/>
        <color theme="1"/>
        <rFont val="Calibri"/>
        <family val="2"/>
        <scheme val="minor"/>
      </rPr>
      <t xml:space="preserve"> Complete Yellow Fields on Tab A_Budget Summary </t>
    </r>
  </si>
  <si>
    <r>
      <rPr>
        <b/>
        <sz val="18"/>
        <color theme="1"/>
        <rFont val="Calibri"/>
        <family val="2"/>
        <scheme val="minor"/>
      </rPr>
      <t>Step Three:</t>
    </r>
    <r>
      <rPr>
        <sz val="18"/>
        <color theme="1"/>
        <rFont val="Calibri"/>
        <family val="2"/>
        <scheme val="minor"/>
      </rPr>
      <t xml:space="preserve"> Complete Purple Fields on Tab A_Budget Summary (If Applicable)</t>
    </r>
  </si>
  <si>
    <t>The Offeror shall review each cost element worksheet (Tabs) and provide the requested information. The total cost for that element will then automatically autofill this Budget Summary sheet. Instructions for each worksheet can be found on the "Instructions" sheet. A reference mapping chart for the data transferred from the cost element worksheets to this "Budget Summary" worksheet can be found below:</t>
  </si>
  <si>
    <t xml:space="preserve">After completing the Blue Cost Element Worksheets, the Offeror shall return to the Tab A_Budget Summary (this worksheet) and complete the cells above that are highlighted in yellow. If the Offeror is proposing no rate or cost for that element, no data should be entered into that cell. The fields in yellow to be completed are: </t>
  </si>
  <si>
    <t xml:space="preserve">The purple fields shall only be altered by the Offeror if If the Offeror is proposing a cost for overhead, G&amp;A, or profit instead of a rate, as applicable. If rates are being proposed in the yellow fields, the Offeror shall not enter any data into the purple fields. </t>
  </si>
  <si>
    <t>Cost Element Worksheet</t>
  </si>
  <si>
    <t xml:space="preserve">Data transferred from Cell: </t>
  </si>
  <si>
    <t xml:space="preserve">Transferred to Budget Summery at Cell: </t>
  </si>
  <si>
    <t>Budget Summary Input</t>
  </si>
  <si>
    <t>Cell</t>
  </si>
  <si>
    <t>Tab B_Direct Labor</t>
  </si>
  <si>
    <t>D12,D25,F12,F25</t>
  </si>
  <si>
    <t>B19,C19</t>
  </si>
  <si>
    <t>Firm Name</t>
  </si>
  <si>
    <t>A2</t>
  </si>
  <si>
    <t>Overhead Override</t>
  </si>
  <si>
    <t>E19</t>
  </si>
  <si>
    <t>E15</t>
  </si>
  <si>
    <t>F19</t>
  </si>
  <si>
    <t>Fringe Rate</t>
  </si>
  <si>
    <t>D2</t>
  </si>
  <si>
    <t>G&amp;A Override</t>
  </si>
  <si>
    <t>L19</t>
  </si>
  <si>
    <t>Tab D_Equipment</t>
  </si>
  <si>
    <t>E10</t>
  </si>
  <si>
    <t>H19</t>
  </si>
  <si>
    <t>Overhead Rate</t>
  </si>
  <si>
    <t>E2</t>
  </si>
  <si>
    <t>Profit Override</t>
  </si>
  <si>
    <t>M19</t>
  </si>
  <si>
    <t>Tab E_Other Direct Costs</t>
  </si>
  <si>
    <t>E14</t>
  </si>
  <si>
    <t>I19</t>
  </si>
  <si>
    <t>G&amp;A Rate</t>
  </si>
  <si>
    <t>L2</t>
  </si>
  <si>
    <t>F9</t>
  </si>
  <si>
    <t>J19</t>
  </si>
  <si>
    <t>Profit Rate</t>
  </si>
  <si>
    <t>M2</t>
  </si>
  <si>
    <t>Tab G_Subcontractor</t>
  </si>
  <si>
    <t>E9</t>
  </si>
  <si>
    <t>K19</t>
  </si>
  <si>
    <t>Cost Sharing $ amount, If applicable</t>
  </si>
  <si>
    <t>N2</t>
  </si>
  <si>
    <t>If you overide the cells by accident and wish to return the formula to the cell, you can copy and paste the following formula into the cell:</t>
  </si>
  <si>
    <t>TABA $ amount, if applicable</t>
  </si>
  <si>
    <t>Q21</t>
  </si>
  <si>
    <t>Copy and Paste "=D19*E2"</t>
  </si>
  <si>
    <t>ICORP $ amount, if applicable</t>
  </si>
  <si>
    <t>Q22</t>
  </si>
  <si>
    <t>Copy and Paste "=(D19+E19+F19+H19+I19+J19)*L2"</t>
  </si>
  <si>
    <t>Copy and Paste"(SUM(D19+E19+F19+H19+I19+J19+K19+L19-N2)*M2"</t>
  </si>
  <si>
    <t>Direct Labor</t>
  </si>
  <si>
    <t>Ref.</t>
  </si>
  <si>
    <t>Key Personnel Title</t>
  </si>
  <si>
    <t>Employee Name</t>
  </si>
  <si>
    <t>Rate</t>
  </si>
  <si>
    <t>Total Labor</t>
  </si>
  <si>
    <t xml:space="preserve">Example </t>
  </si>
  <si>
    <t>Operator</t>
  </si>
  <si>
    <t>Jim Kennedy</t>
  </si>
  <si>
    <t>Total Hours:</t>
  </si>
  <si>
    <t>Grand Total Labor:</t>
  </si>
  <si>
    <t>Additional Personnel Title</t>
  </si>
  <si>
    <t>Driver</t>
  </si>
  <si>
    <t>Ken Smith</t>
  </si>
  <si>
    <t>Materials &amp; Supplies</t>
  </si>
  <si>
    <t>Item Description</t>
  </si>
  <si>
    <t>Unit Price</t>
  </si>
  <si>
    <t>Quantity</t>
  </si>
  <si>
    <t xml:space="preserve">Cost/Price Basis </t>
  </si>
  <si>
    <t>Example</t>
  </si>
  <si>
    <t>Pallets</t>
  </si>
  <si>
    <t>Quote/Invoice/website</t>
  </si>
  <si>
    <t xml:space="preserve"> </t>
  </si>
  <si>
    <t>Total Materials:</t>
  </si>
  <si>
    <t>Reference Document Number and Vendor Name</t>
  </si>
  <si>
    <t>Quote #1234  ABC Company Inc.</t>
  </si>
  <si>
    <t>Equipment</t>
  </si>
  <si>
    <t>Forklift</t>
  </si>
  <si>
    <t>Total Equipment:</t>
  </si>
  <si>
    <t xml:space="preserve">Invoice #1234  ABC Company Inc. </t>
  </si>
  <si>
    <t xml:space="preserve">Trailer Rental for Pallet removal </t>
  </si>
  <si>
    <t>Total Other Direct Costs:</t>
  </si>
  <si>
    <t>Travel</t>
  </si>
  <si>
    <t>Location From</t>
  </si>
  <si>
    <t>Location To</t>
  </si>
  <si>
    <t>People</t>
  </si>
  <si>
    <t>Days</t>
  </si>
  <si>
    <t>Gulport, MS</t>
  </si>
  <si>
    <t>Parkersburg,WV</t>
  </si>
  <si>
    <t>Total Travel :</t>
  </si>
  <si>
    <t xml:space="preserve">Purpose of Trip and Explanation/Justification </t>
  </si>
  <si>
    <t>Travel to Forklift Conference to learn new pallet removal technique. Travel is required for points to earn pallet removal certification. Airfare Quote #/Care Rental Quote #/Hotel Quote #</t>
  </si>
  <si>
    <t>Subcontractors</t>
  </si>
  <si>
    <t xml:space="preserve">Vendor </t>
  </si>
  <si>
    <t>Amount</t>
  </si>
  <si>
    <t>Letter of Commitment (Yes/No)</t>
  </si>
  <si>
    <t>Budget/Rate Justification (Yes/No)</t>
  </si>
  <si>
    <t xml:space="preserve">Description of Services </t>
  </si>
  <si>
    <t>ABC Company Inc.</t>
  </si>
  <si>
    <t xml:space="preserve">Forklift Maintenance </t>
  </si>
  <si>
    <t xml:space="preserve">Subcontractors LOC, Budget and Rate Justification </t>
  </si>
  <si>
    <t>LOC/Budget ABC Company Inc.</t>
  </si>
  <si>
    <t>TABA</t>
  </si>
  <si>
    <t>Vendor Name</t>
  </si>
  <si>
    <t>Vendor Point of Contact</t>
  </si>
  <si>
    <t>Vendor Proposal or Quote (Yes/No)</t>
  </si>
  <si>
    <t xml:space="preserve">ABC Company Inc. </t>
  </si>
  <si>
    <t>Phil Stennis</t>
  </si>
  <si>
    <t>Yes</t>
  </si>
  <si>
    <t>Total:</t>
  </si>
  <si>
    <t>Reference Document Name</t>
  </si>
  <si>
    <t>I-Corps</t>
  </si>
  <si>
    <t xml:space="preserve"> (Yes/No)</t>
  </si>
  <si>
    <t xml:space="preserve">Foreign Vendor Name and Location </t>
  </si>
  <si>
    <t>LOC/Budget ABC Company Inc. - Finland</t>
  </si>
  <si>
    <t>The Foreign Vendor Request Form can be found at the below link:</t>
  </si>
  <si>
    <t>https://www.nasa.gov/sbir_sttr/firms_library/</t>
  </si>
  <si>
    <t>Salary Escalation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</si>
</sst>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32" x14ac:knownFonts="1">
    <font>
      <sz val="11"/>
      <color theme="1"/>
      <name val="Calibri"/>
      <family val="2"/>
      <scheme val="minor"/>
    </font>
    <font>
      <sz val="11"/>
      <color theme="1"/>
      <name val="Calibri"/>
      <family val="2"/>
      <scheme val="minor"/>
    </font>
    <font>
      <b/>
      <sz val="11"/>
      <color theme="3"/>
      <name val="Calibri"/>
      <family val="2"/>
      <scheme val="minor"/>
    </font>
    <font>
      <sz val="10"/>
      <name val="Arial"/>
      <family val="2"/>
    </font>
    <font>
      <sz val="10"/>
      <name val="Arial"/>
      <family val="2"/>
    </font>
    <font>
      <sz val="11"/>
      <name val="Calibri"/>
      <family val="2"/>
      <scheme val="minor"/>
    </font>
    <font>
      <b/>
      <sz val="12"/>
      <color rgb="FFFF0000"/>
      <name val="Calibri"/>
      <family val="2"/>
      <scheme val="minor"/>
    </font>
    <font>
      <b/>
      <sz val="14"/>
      <color rgb="FF00B050"/>
      <name val="Calibri"/>
      <family val="2"/>
      <scheme val="minor"/>
    </font>
    <font>
      <b/>
      <sz val="12"/>
      <color rgb="FF00B050"/>
      <name val="Calibri"/>
      <family val="2"/>
      <scheme val="minor"/>
    </font>
    <font>
      <b/>
      <sz val="12"/>
      <color theme="1"/>
      <name val="Calibri"/>
      <family val="2"/>
      <scheme val="minor"/>
    </font>
    <font>
      <sz val="10"/>
      <color theme="1"/>
      <name val="Calibri"/>
      <family val="2"/>
      <scheme val="minor"/>
    </font>
    <font>
      <b/>
      <sz val="12"/>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b/>
      <sz val="11"/>
      <name val="Calibri"/>
      <family val="2"/>
      <scheme val="minor"/>
    </font>
    <font>
      <sz val="14"/>
      <color theme="1"/>
      <name val="Calibri"/>
      <family val="2"/>
      <scheme val="minor"/>
    </font>
    <font>
      <b/>
      <sz val="11"/>
      <color rgb="FFFA7D00"/>
      <name val="Calibri"/>
      <family val="2"/>
      <scheme val="minor"/>
    </font>
    <font>
      <b/>
      <sz val="20"/>
      <color rgb="FF00B050"/>
      <name val="Calibri"/>
      <family val="2"/>
      <scheme val="minor"/>
    </font>
    <font>
      <sz val="10"/>
      <name val="Calibri"/>
      <family val="2"/>
      <scheme val="minor"/>
    </font>
    <font>
      <b/>
      <sz val="10"/>
      <name val="Calibri"/>
      <family val="2"/>
      <scheme val="minor"/>
    </font>
    <font>
      <b/>
      <sz val="18"/>
      <color theme="1"/>
      <name val="Calibri"/>
      <family val="2"/>
      <scheme val="minor"/>
    </font>
    <font>
      <sz val="18"/>
      <color theme="1"/>
      <name val="Calibri"/>
      <family val="2"/>
      <scheme val="minor"/>
    </font>
    <font>
      <b/>
      <i/>
      <sz val="20"/>
      <color theme="1"/>
      <name val="Calibri"/>
      <family val="2"/>
      <scheme val="minor"/>
    </font>
    <font>
      <sz val="20"/>
      <color theme="1"/>
      <name val="Calibri"/>
      <family val="2"/>
      <scheme val="minor"/>
    </font>
    <font>
      <b/>
      <sz val="26"/>
      <color theme="1"/>
      <name val="Calibri"/>
      <family val="2"/>
      <scheme val="minor"/>
    </font>
    <font>
      <sz val="26"/>
      <color theme="1"/>
      <name val="Calibri"/>
      <family val="2"/>
      <scheme val="minor"/>
    </font>
    <font>
      <b/>
      <sz val="10"/>
      <color theme="1"/>
      <name val="Calibri"/>
      <family val="2"/>
      <scheme val="minor"/>
    </font>
    <font>
      <sz val="16"/>
      <color theme="1"/>
      <name val="Calibri"/>
      <family val="2"/>
      <scheme val="minor"/>
    </font>
    <font>
      <sz val="36"/>
      <color theme="1"/>
      <name val="Calibri"/>
      <family val="2"/>
      <scheme val="minor"/>
    </font>
    <font>
      <b/>
      <sz val="16"/>
      <color rgb="FFFF0000"/>
      <name val="Calibri"/>
      <family val="2"/>
      <scheme val="minor"/>
    </font>
    <font>
      <u/>
      <sz val="11"/>
      <color theme="10"/>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
      <patternFill patternType="solid">
        <fgColor rgb="FFF2F2F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8"/>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4" tint="0.59999389629810485"/>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1">
    <xf numFmtId="0" fontId="0" fillId="0" borderId="0"/>
    <xf numFmtId="44" fontId="1"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0" fontId="17" fillId="8" borderId="6" applyAlignment="0" applyProtection="0"/>
    <xf numFmtId="0" fontId="31" fillId="0" borderId="0" applyNumberFormat="0" applyFill="0" applyBorder="0" applyAlignment="0" applyProtection="0"/>
  </cellStyleXfs>
  <cellXfs count="261">
    <xf numFmtId="0" fontId="0" fillId="0" borderId="0" xfId="0"/>
    <xf numFmtId="44" fontId="12" fillId="0" borderId="2" xfId="1" applyFont="1" applyFill="1" applyBorder="1" applyAlignment="1" applyProtection="1">
      <alignment wrapText="1"/>
    </xf>
    <xf numFmtId="0" fontId="12" fillId="0" borderId="2" xfId="0" applyFont="1" applyBorder="1" applyAlignment="1">
      <alignment horizontal="center"/>
    </xf>
    <xf numFmtId="0" fontId="12" fillId="6" borderId="2" xfId="0" applyFont="1" applyFill="1" applyBorder="1" applyAlignment="1" applyProtection="1">
      <alignment horizontal="center" wrapText="1"/>
      <protection locked="0"/>
    </xf>
    <xf numFmtId="44" fontId="12" fillId="6" borderId="2" xfId="1" applyFont="1" applyFill="1" applyBorder="1" applyAlignment="1" applyProtection="1">
      <alignment wrapText="1"/>
      <protection locked="0"/>
    </xf>
    <xf numFmtId="44" fontId="12" fillId="0" borderId="2" xfId="1" applyFont="1" applyFill="1" applyBorder="1" applyAlignment="1" applyProtection="1">
      <alignment horizontal="center"/>
    </xf>
    <xf numFmtId="164" fontId="12" fillId="6" borderId="2" xfId="1" applyNumberFormat="1" applyFont="1" applyFill="1" applyBorder="1" applyAlignment="1" applyProtection="1">
      <alignment horizontal="center"/>
      <protection locked="0"/>
    </xf>
    <xf numFmtId="0" fontId="12" fillId="6" borderId="2" xfId="0" applyFont="1" applyFill="1" applyBorder="1" applyAlignment="1" applyProtection="1">
      <alignment horizontal="center"/>
      <protection locked="0"/>
    </xf>
    <xf numFmtId="0" fontId="12" fillId="6" borderId="2" xfId="0" applyFont="1" applyFill="1" applyBorder="1" applyAlignment="1" applyProtection="1">
      <alignment wrapText="1"/>
      <protection locked="0"/>
    </xf>
    <xf numFmtId="0" fontId="12" fillId="7" borderId="2" xfId="0" applyFont="1" applyFill="1" applyBorder="1" applyAlignment="1">
      <alignment vertical="top"/>
    </xf>
    <xf numFmtId="44" fontId="12" fillId="6" borderId="2" xfId="1" applyFont="1" applyFill="1" applyBorder="1" applyProtection="1">
      <protection locked="0"/>
    </xf>
    <xf numFmtId="0" fontId="19" fillId="0" borderId="2" xfId="0" applyFont="1" applyBorder="1" applyAlignment="1">
      <alignment horizontal="left" vertical="top" wrapText="1"/>
    </xf>
    <xf numFmtId="0" fontId="10" fillId="0" borderId="2" xfId="0" quotePrefix="1" applyFont="1" applyBorder="1" applyAlignment="1">
      <alignment vertical="top" wrapText="1"/>
    </xf>
    <xf numFmtId="0" fontId="14" fillId="2" borderId="2" xfId="0" applyFont="1" applyFill="1" applyBorder="1" applyAlignment="1">
      <alignment horizontal="center" vertical="top" wrapText="1"/>
    </xf>
    <xf numFmtId="0" fontId="9" fillId="7" borderId="2" xfId="0" applyFont="1" applyFill="1" applyBorder="1" applyAlignment="1">
      <alignment horizontal="center" vertical="top" wrapText="1"/>
    </xf>
    <xf numFmtId="0" fontId="11" fillId="7" borderId="2" xfId="0" applyFont="1" applyFill="1" applyBorder="1" applyAlignment="1">
      <alignment horizontal="center" vertical="top" wrapText="1"/>
    </xf>
    <xf numFmtId="44" fontId="12" fillId="5" borderId="2" xfId="1" applyFont="1" applyFill="1" applyBorder="1" applyAlignment="1" applyProtection="1">
      <alignment horizontal="center"/>
    </xf>
    <xf numFmtId="44" fontId="12" fillId="5" borderId="2" xfId="1" applyFont="1" applyFill="1" applyBorder="1" applyProtection="1"/>
    <xf numFmtId="0" fontId="0" fillId="0" borderId="0" xfId="0" applyAlignment="1">
      <alignment horizontal="left" vertical="top"/>
    </xf>
    <xf numFmtId="0" fontId="20" fillId="0" borderId="2" xfId="0" applyFont="1" applyBorder="1" applyAlignment="1">
      <alignment horizontal="left" vertical="top" wrapText="1"/>
    </xf>
    <xf numFmtId="0" fontId="27" fillId="0" borderId="2" xfId="0" applyFont="1" applyBorder="1" applyAlignment="1">
      <alignment vertical="top" wrapText="1"/>
    </xf>
    <xf numFmtId="0" fontId="27" fillId="0" borderId="2" xfId="0" applyFont="1" applyBorder="1" applyAlignment="1">
      <alignment horizontal="left" vertical="top" wrapText="1"/>
    </xf>
    <xf numFmtId="0" fontId="12" fillId="17" borderId="4" xfId="0" applyFont="1" applyFill="1" applyBorder="1" applyAlignment="1" applyProtection="1">
      <alignment wrapText="1"/>
      <protection locked="0"/>
    </xf>
    <xf numFmtId="0" fontId="11" fillId="0" borderId="0" xfId="0" applyFont="1" applyFill="1" applyAlignment="1" applyProtection="1">
      <alignment horizontal="center"/>
      <protection locked="0"/>
    </xf>
    <xf numFmtId="0" fontId="0" fillId="0" borderId="0" xfId="0" applyProtection="1">
      <protection locked="0"/>
    </xf>
    <xf numFmtId="0" fontId="27" fillId="0" borderId="0" xfId="0" applyFont="1" applyAlignment="1" applyProtection="1">
      <alignment wrapText="1"/>
      <protection locked="0"/>
    </xf>
    <xf numFmtId="0" fontId="10" fillId="0" borderId="0" xfId="0" applyFont="1" applyProtection="1">
      <protection locked="0"/>
    </xf>
    <xf numFmtId="0" fontId="0" fillId="2" borderId="9" xfId="0" applyFill="1" applyBorder="1" applyAlignment="1" applyProtection="1">
      <alignment horizontal="center" vertical="center"/>
      <protection locked="0"/>
    </xf>
    <xf numFmtId="0" fontId="6" fillId="0" borderId="0" xfId="0" applyFont="1" applyProtection="1">
      <protection locked="0"/>
    </xf>
    <xf numFmtId="0" fontId="9" fillId="0" borderId="0" xfId="0" applyFont="1" applyProtection="1">
      <protection locked="0"/>
    </xf>
    <xf numFmtId="10" fontId="9" fillId="2" borderId="9" xfId="0" applyNumberFormat="1" applyFont="1" applyFill="1" applyBorder="1" applyProtection="1">
      <protection locked="0"/>
    </xf>
    <xf numFmtId="44" fontId="11" fillId="2" borderId="9" xfId="1" applyFont="1" applyFill="1" applyBorder="1" applyProtection="1">
      <protection locked="0"/>
    </xf>
    <xf numFmtId="0" fontId="2" fillId="0" borderId="5" xfId="0" applyFont="1" applyBorder="1" applyProtection="1">
      <protection locked="0"/>
    </xf>
    <xf numFmtId="0" fontId="2" fillId="0" borderId="1" xfId="0" applyFont="1" applyBorder="1" applyProtection="1">
      <protection locked="0"/>
    </xf>
    <xf numFmtId="0" fontId="2" fillId="0" borderId="1" xfId="0" applyFont="1" applyBorder="1" applyAlignment="1" applyProtection="1">
      <alignment wrapText="1"/>
      <protection locked="0"/>
    </xf>
    <xf numFmtId="0" fontId="2" fillId="0" borderId="5" xfId="0" applyFont="1" applyBorder="1" applyAlignment="1" applyProtection="1">
      <alignment wrapText="1"/>
      <protection locked="0"/>
    </xf>
    <xf numFmtId="0" fontId="2" fillId="0" borderId="0" xfId="0" applyFont="1" applyBorder="1" applyProtection="1">
      <protection locked="0"/>
    </xf>
    <xf numFmtId="44" fontId="0" fillId="0" borderId="0" xfId="1" applyFont="1" applyProtection="1">
      <protection locked="0"/>
    </xf>
    <xf numFmtId="0" fontId="0" fillId="0" borderId="0" xfId="0" applyFont="1" applyProtection="1">
      <protection locked="0"/>
    </xf>
    <xf numFmtId="10" fontId="17" fillId="8" borderId="6" xfId="9" applyProtection="1">
      <protection locked="0"/>
    </xf>
    <xf numFmtId="0" fontId="2" fillId="3" borderId="1" xfId="0" applyFont="1" applyFill="1" applyBorder="1" applyProtection="1">
      <protection locked="0"/>
    </xf>
    <xf numFmtId="164" fontId="2" fillId="4" borderId="9" xfId="1" applyNumberFormat="1" applyFont="1" applyFill="1" applyBorder="1" applyProtection="1">
      <protection locked="0"/>
    </xf>
    <xf numFmtId="8" fontId="2" fillId="4" borderId="9" xfId="1" applyNumberFormat="1" applyFont="1" applyFill="1" applyBorder="1" applyProtection="1">
      <protection locked="0"/>
    </xf>
    <xf numFmtId="0" fontId="0" fillId="0" borderId="0" xfId="0" applyAlignment="1" applyProtection="1">
      <alignment horizontal="center" vertical="center"/>
      <protection locked="0"/>
    </xf>
    <xf numFmtId="0" fontId="9" fillId="0" borderId="0" xfId="0" applyFont="1" applyAlignment="1" applyProtection="1">
      <alignment horizontal="center" vertical="center" wrapText="1"/>
      <protection locked="0"/>
    </xf>
    <xf numFmtId="44" fontId="0" fillId="0" borderId="0" xfId="0" applyNumberFormat="1" applyAlignment="1" applyProtection="1">
      <alignment horizontal="center" vertical="center"/>
      <protection locked="0"/>
    </xf>
    <xf numFmtId="0" fontId="14" fillId="0" borderId="0" xfId="0" applyFont="1" applyFill="1" applyAlignment="1" applyProtection="1">
      <alignment horizontal="right"/>
      <protection locked="0"/>
    </xf>
    <xf numFmtId="164" fontId="14" fillId="2" borderId="9" xfId="1" applyNumberFormat="1" applyFont="1" applyFill="1" applyBorder="1" applyProtection="1">
      <protection locked="0"/>
    </xf>
    <xf numFmtId="0" fontId="2" fillId="0" borderId="0" xfId="0" applyFont="1" applyProtection="1">
      <protection locked="0"/>
    </xf>
    <xf numFmtId="0" fontId="2" fillId="0" borderId="0" xfId="0" applyFont="1" applyFill="1" applyAlignment="1" applyProtection="1">
      <alignment horizontal="left" vertical="top" wrapText="1"/>
      <protection locked="0"/>
    </xf>
    <xf numFmtId="0" fontId="2" fillId="0" borderId="0" xfId="0" applyFont="1" applyAlignment="1" applyProtection="1">
      <alignment wrapText="1"/>
      <protection locked="0"/>
    </xf>
    <xf numFmtId="0" fontId="14" fillId="5" borderId="0" xfId="0" applyFont="1" applyFill="1" applyAlignment="1" applyProtection="1">
      <alignment horizontal="center" wrapText="1"/>
      <protection locked="0"/>
    </xf>
    <xf numFmtId="0" fontId="5" fillId="0" borderId="0" xfId="0" applyFont="1" applyAlignment="1" applyProtection="1">
      <alignment horizontal="right"/>
      <protection locked="0"/>
    </xf>
    <xf numFmtId="8" fontId="5" fillId="0" borderId="0" xfId="0" applyNumberFormat="1" applyFont="1" applyFill="1" applyAlignment="1" applyProtection="1">
      <alignment horizontal="left"/>
      <protection locked="0"/>
    </xf>
    <xf numFmtId="0" fontId="0" fillId="0" borderId="0" xfId="0" applyAlignment="1" applyProtection="1">
      <alignment horizontal="right"/>
      <protection locked="0"/>
    </xf>
    <xf numFmtId="0" fontId="0" fillId="0" borderId="0" xfId="0" applyFill="1" applyProtection="1">
      <protection locked="0"/>
    </xf>
    <xf numFmtId="0" fontId="0" fillId="0" borderId="0" xfId="0" applyAlignment="1" applyProtection="1">
      <protection locked="0"/>
    </xf>
    <xf numFmtId="0" fontId="28" fillId="0" borderId="0" xfId="0" applyFont="1" applyProtection="1">
      <protection locked="0"/>
    </xf>
    <xf numFmtId="0" fontId="28" fillId="0" borderId="0" xfId="0" applyFont="1" applyBorder="1" applyAlignment="1" applyProtection="1">
      <alignment horizontal="left" wrapText="1"/>
      <protection locked="0"/>
    </xf>
    <xf numFmtId="0" fontId="28" fillId="0" borderId="17" xfId="0" applyFont="1" applyBorder="1" applyAlignment="1" applyProtection="1">
      <alignment horizontal="left" wrapText="1"/>
      <protection locked="0"/>
    </xf>
    <xf numFmtId="164" fontId="8" fillId="0" borderId="0" xfId="1" applyNumberFormat="1" applyFont="1" applyBorder="1" applyAlignment="1" applyProtection="1">
      <alignment horizontal="left" vertical="center"/>
      <protection locked="0"/>
    </xf>
    <xf numFmtId="0" fontId="0" fillId="0" borderId="17" xfId="0" applyFill="1" applyBorder="1" applyProtection="1">
      <protection locked="0"/>
    </xf>
    <xf numFmtId="0" fontId="28" fillId="0" borderId="0" xfId="0" applyFont="1" applyBorder="1" applyProtection="1">
      <protection locked="0"/>
    </xf>
    <xf numFmtId="0" fontId="28" fillId="0" borderId="17" xfId="0" applyFont="1" applyFill="1" applyBorder="1" applyAlignment="1" applyProtection="1">
      <protection locked="0"/>
    </xf>
    <xf numFmtId="0" fontId="0" fillId="0" borderId="0" xfId="0" applyBorder="1" applyProtection="1">
      <protection locked="0"/>
    </xf>
    <xf numFmtId="0" fontId="0" fillId="0" borderId="17" xfId="0" applyBorder="1" applyProtection="1">
      <protection locked="0"/>
    </xf>
    <xf numFmtId="0" fontId="28" fillId="0" borderId="17" xfId="0" applyFont="1" applyBorder="1" applyAlignment="1" applyProtection="1">
      <protection locked="0"/>
    </xf>
    <xf numFmtId="0" fontId="0" fillId="0" borderId="17" xfId="0" applyBorder="1" applyAlignment="1" applyProtection="1">
      <protection locked="0"/>
    </xf>
    <xf numFmtId="0" fontId="12" fillId="0" borderId="0"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16"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0" fillId="0" borderId="0" xfId="0" applyAlignment="1" applyProtection="1">
      <alignment vertical="top"/>
      <protection locked="0"/>
    </xf>
    <xf numFmtId="0" fontId="22" fillId="0" borderId="0" xfId="0" applyFont="1" applyAlignment="1" applyProtection="1">
      <alignment vertical="top"/>
      <protection locked="0"/>
    </xf>
    <xf numFmtId="0" fontId="25" fillId="0" borderId="0" xfId="0" applyFont="1" applyFill="1" applyBorder="1" applyProtection="1">
      <protection locked="0"/>
    </xf>
    <xf numFmtId="0" fontId="26" fillId="0" borderId="17" xfId="0" applyFont="1" applyFill="1" applyBorder="1" applyProtection="1">
      <protection locked="0"/>
    </xf>
    <xf numFmtId="0" fontId="26" fillId="0" borderId="16" xfId="0" applyFont="1" applyFill="1" applyBorder="1" applyProtection="1">
      <protection locked="0"/>
    </xf>
    <xf numFmtId="0" fontId="26" fillId="0" borderId="0" xfId="0" applyFont="1" applyFill="1" applyBorder="1" applyProtection="1">
      <protection locked="0"/>
    </xf>
    <xf numFmtId="0" fontId="26" fillId="0" borderId="0" xfId="0" applyFont="1" applyFill="1" applyProtection="1">
      <protection locked="0"/>
    </xf>
    <xf numFmtId="0" fontId="0" fillId="0" borderId="0" xfId="0" applyBorder="1" applyAlignment="1" applyProtection="1">
      <alignment vertical="top"/>
      <protection locked="0"/>
    </xf>
    <xf numFmtId="0" fontId="0" fillId="0" borderId="17" xfId="0" applyBorder="1" applyAlignment="1" applyProtection="1">
      <alignment vertical="top"/>
      <protection locked="0"/>
    </xf>
    <xf numFmtId="0" fontId="0" fillId="0" borderId="16"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3" xfId="0" applyBorder="1" applyProtection="1">
      <protection locked="0"/>
    </xf>
    <xf numFmtId="0" fontId="25" fillId="0" borderId="0" xfId="0" applyFont="1" applyFill="1" applyProtection="1">
      <protection locked="0"/>
    </xf>
    <xf numFmtId="0" fontId="2" fillId="3" borderId="1" xfId="0" applyFont="1" applyFill="1" applyBorder="1" applyProtection="1"/>
    <xf numFmtId="164" fontId="2" fillId="3" borderId="1" xfId="1" applyNumberFormat="1" applyFont="1" applyFill="1" applyBorder="1" applyAlignment="1" applyProtection="1"/>
    <xf numFmtId="164" fontId="2" fillId="3" borderId="1" xfId="1" applyNumberFormat="1" applyFont="1" applyFill="1" applyBorder="1" applyProtection="1"/>
    <xf numFmtId="0" fontId="8" fillId="0" borderId="0" xfId="0" applyFont="1" applyAlignment="1" applyProtection="1">
      <alignment horizontal="left"/>
    </xf>
    <xf numFmtId="10" fontId="0" fillId="0" borderId="0" xfId="8" applyNumberFormat="1" applyFont="1" applyProtection="1"/>
    <xf numFmtId="164" fontId="8" fillId="0" borderId="0" xfId="0" applyNumberFormat="1" applyFont="1" applyAlignment="1" applyProtection="1">
      <alignment horizontal="left"/>
    </xf>
    <xf numFmtId="164" fontId="8" fillId="0" borderId="0" xfId="1" applyNumberFormat="1" applyFont="1" applyAlignment="1" applyProtection="1">
      <alignment horizontal="left" vertical="center"/>
    </xf>
    <xf numFmtId="10" fontId="17" fillId="8" borderId="6" xfId="9" applyProtection="1"/>
    <xf numFmtId="10" fontId="17" fillId="8" borderId="8" xfId="9" applyBorder="1" applyProtection="1"/>
    <xf numFmtId="164" fontId="18" fillId="0" borderId="0" xfId="0" applyNumberFormat="1" applyFont="1" applyAlignment="1" applyProtection="1">
      <alignment horizontal="center"/>
    </xf>
    <xf numFmtId="10" fontId="0" fillId="0" borderId="0" xfId="0" applyNumberFormat="1" applyProtection="1"/>
    <xf numFmtId="164" fontId="2" fillId="3" borderId="0" xfId="0" applyNumberFormat="1" applyFont="1" applyFill="1" applyProtection="1"/>
    <xf numFmtId="164" fontId="2" fillId="3" borderId="0" xfId="0" applyNumberFormat="1" applyFont="1" applyFill="1" applyBorder="1" applyProtection="1"/>
    <xf numFmtId="164" fontId="7" fillId="3" borderId="1" xfId="1" applyNumberFormat="1" applyFont="1" applyFill="1" applyBorder="1" applyProtection="1"/>
    <xf numFmtId="0" fontId="12" fillId="2" borderId="2" xfId="0" applyFont="1" applyFill="1" applyBorder="1" applyAlignment="1" applyProtection="1">
      <alignment vertical="center"/>
      <protection locked="0"/>
    </xf>
    <xf numFmtId="0" fontId="12" fillId="2" borderId="2" xfId="0" applyFont="1" applyFill="1" applyBorder="1" applyAlignment="1" applyProtection="1">
      <alignment horizontal="center" vertical="center" wrapText="1"/>
      <protection locked="0"/>
    </xf>
    <xf numFmtId="0" fontId="12" fillId="7" borderId="2" xfId="0" applyFont="1" applyFill="1" applyBorder="1" applyAlignment="1" applyProtection="1">
      <alignment wrapText="1"/>
      <protection locked="0"/>
    </xf>
    <xf numFmtId="0" fontId="12" fillId="7" borderId="2" xfId="0" applyFont="1" applyFill="1" applyBorder="1" applyAlignment="1" applyProtection="1">
      <alignment horizontal="center" wrapText="1"/>
      <protection locked="0"/>
    </xf>
    <xf numFmtId="44" fontId="12" fillId="7" borderId="2" xfId="1" applyFont="1" applyFill="1" applyBorder="1" applyAlignment="1" applyProtection="1">
      <alignment horizontal="center" wrapText="1"/>
      <protection locked="0"/>
    </xf>
    <xf numFmtId="0" fontId="12" fillId="0" borderId="2" xfId="0" applyFont="1" applyBorder="1" applyAlignment="1" applyProtection="1">
      <alignment horizontal="center" wrapText="1"/>
      <protection locked="0"/>
    </xf>
    <xf numFmtId="0" fontId="12" fillId="0" borderId="2" xfId="0" applyFont="1" applyBorder="1" applyAlignment="1" applyProtection="1">
      <alignment horizontal="center"/>
      <protection locked="0"/>
    </xf>
    <xf numFmtId="0" fontId="12" fillId="7" borderId="2" xfId="0" applyFont="1" applyFill="1" applyBorder="1" applyProtection="1">
      <protection locked="0"/>
    </xf>
    <xf numFmtId="0" fontId="12" fillId="7" borderId="2" xfId="0" applyFont="1" applyFill="1" applyBorder="1" applyAlignment="1" applyProtection="1">
      <alignment horizontal="center"/>
      <protection locked="0"/>
    </xf>
    <xf numFmtId="8" fontId="12" fillId="7" borderId="2" xfId="0" applyNumberFormat="1" applyFont="1" applyFill="1" applyBorder="1" applyAlignment="1" applyProtection="1">
      <alignment horizontal="center"/>
      <protection locked="0"/>
    </xf>
    <xf numFmtId="44" fontId="12" fillId="7" borderId="2" xfId="1" applyFont="1" applyFill="1" applyBorder="1" applyAlignment="1" applyProtection="1">
      <alignment horizontal="center"/>
      <protection locked="0"/>
    </xf>
    <xf numFmtId="44" fontId="12" fillId="0" borderId="2" xfId="1" applyFont="1" applyFill="1" applyBorder="1" applyAlignment="1" applyProtection="1">
      <alignment horizontal="center"/>
      <protection locked="0"/>
    </xf>
    <xf numFmtId="0" fontId="0" fillId="17" borderId="2" xfId="0" applyFill="1" applyBorder="1" applyProtection="1">
      <protection locked="0"/>
    </xf>
    <xf numFmtId="0" fontId="12" fillId="7" borderId="2" xfId="0" applyFont="1" applyFill="1" applyBorder="1" applyAlignment="1" applyProtection="1">
      <alignment vertical="top"/>
      <protection locked="0"/>
    </xf>
    <xf numFmtId="8" fontId="12" fillId="7" borderId="2" xfId="1" applyNumberFormat="1" applyFont="1" applyFill="1" applyBorder="1" applyAlignment="1" applyProtection="1">
      <alignment horizontal="center"/>
      <protection locked="0"/>
    </xf>
    <xf numFmtId="0" fontId="0" fillId="7" borderId="0" xfId="0" applyFill="1" applyProtection="1">
      <protection locked="0"/>
    </xf>
    <xf numFmtId="6" fontId="12" fillId="7" borderId="2" xfId="0" applyNumberFormat="1" applyFont="1" applyFill="1" applyBorder="1" applyAlignment="1" applyProtection="1">
      <alignment horizontal="center"/>
      <protection locked="0"/>
    </xf>
    <xf numFmtId="44" fontId="12" fillId="17" borderId="2" xfId="1" applyFont="1" applyFill="1" applyBorder="1" applyProtection="1">
      <protection locked="0"/>
    </xf>
    <xf numFmtId="0" fontId="0" fillId="17" borderId="2" xfId="0" applyFill="1" applyBorder="1" applyAlignment="1" applyProtection="1">
      <alignment wrapText="1"/>
      <protection locked="0"/>
    </xf>
    <xf numFmtId="44" fontId="12" fillId="17" borderId="2" xfId="1" applyFont="1" applyFill="1" applyBorder="1" applyAlignment="1" applyProtection="1">
      <alignment horizontal="center"/>
      <protection locked="0"/>
    </xf>
    <xf numFmtId="0" fontId="14" fillId="0" borderId="5" xfId="0" applyFont="1" applyBorder="1" applyAlignment="1" applyProtection="1">
      <protection locked="0"/>
    </xf>
    <xf numFmtId="0" fontId="16" fillId="0" borderId="5" xfId="0" applyFont="1" applyBorder="1" applyAlignment="1" applyProtection="1">
      <protection locked="0"/>
    </xf>
    <xf numFmtId="0" fontId="0" fillId="0" borderId="0" xfId="0" applyAlignment="1" applyProtection="1">
      <alignment horizontal="center"/>
      <protection locked="0"/>
    </xf>
    <xf numFmtId="0" fontId="31" fillId="0" borderId="0" xfId="10" applyAlignment="1">
      <alignment horizontal="left" vertical="center" indent="4"/>
    </xf>
    <xf numFmtId="0" fontId="12" fillId="0" borderId="1" xfId="0" applyFont="1" applyBorder="1" applyAlignment="1" applyProtection="1">
      <alignment horizontal="left"/>
    </xf>
    <xf numFmtId="0" fontId="0" fillId="0" borderId="0" xfId="0" applyBorder="1" applyAlignment="1" applyProtection="1">
      <alignment horizontal="center"/>
      <protection locked="0"/>
    </xf>
    <xf numFmtId="0" fontId="28" fillId="0" borderId="0" xfId="0" applyFont="1" applyBorder="1" applyAlignment="1" applyProtection="1">
      <alignment horizontal="left"/>
      <protection locked="0"/>
    </xf>
    <xf numFmtId="0" fontId="22" fillId="0" borderId="0" xfId="0" applyFont="1" applyBorder="1" applyAlignment="1" applyProtection="1">
      <alignment horizontal="left"/>
      <protection locked="0"/>
    </xf>
    <xf numFmtId="0" fontId="28" fillId="0" borderId="0" xfId="0" applyFont="1" applyBorder="1" applyAlignment="1" applyProtection="1">
      <protection locked="0"/>
    </xf>
    <xf numFmtId="0" fontId="0" fillId="0" borderId="0" xfId="0" applyBorder="1" applyAlignment="1" applyProtection="1">
      <protection locked="0"/>
    </xf>
    <xf numFmtId="0" fontId="12" fillId="6" borderId="2" xfId="0" applyFont="1" applyFill="1" applyBorder="1" applyAlignment="1" applyProtection="1">
      <alignment horizontal="left" wrapText="1"/>
      <protection locked="0"/>
    </xf>
    <xf numFmtId="0" fontId="12" fillId="2" borderId="2" xfId="0" applyFont="1" applyFill="1" applyBorder="1" applyAlignment="1" applyProtection="1">
      <alignment horizontal="center" vertical="center"/>
      <protection locked="0"/>
    </xf>
    <xf numFmtId="0" fontId="12" fillId="17" borderId="4" xfId="0" applyFont="1" applyFill="1" applyBorder="1" applyAlignment="1" applyProtection="1">
      <alignment horizontal="right"/>
      <protection locked="0"/>
    </xf>
    <xf numFmtId="0" fontId="16" fillId="0" borderId="16" xfId="0" applyFont="1"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0" xfId="0" applyBorder="1" applyAlignment="1" applyProtection="1">
      <alignment horizontal="center"/>
      <protection locked="0"/>
    </xf>
    <xf numFmtId="0" fontId="0" fillId="0" borderId="17" xfId="0" applyBorder="1" applyAlignment="1" applyProtection="1">
      <alignment horizontal="center"/>
      <protection locked="0"/>
    </xf>
    <xf numFmtId="0" fontId="28" fillId="0" borderId="16" xfId="0" applyFont="1" applyBorder="1" applyAlignment="1" applyProtection="1">
      <alignment horizontal="left" vertical="top"/>
      <protection locked="0"/>
    </xf>
    <xf numFmtId="0" fontId="28" fillId="0" borderId="0" xfId="0" applyFont="1"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15" borderId="11" xfId="0" applyFill="1" applyBorder="1" applyAlignment="1" applyProtection="1">
      <alignment horizontal="center"/>
      <protection locked="0"/>
    </xf>
    <xf numFmtId="0" fontId="0" fillId="15" borderId="0" xfId="0" applyFill="1" applyBorder="1" applyAlignment="1" applyProtection="1">
      <alignment horizontal="center"/>
      <protection locked="0"/>
    </xf>
    <xf numFmtId="0" fontId="24" fillId="0" borderId="16" xfId="0" applyFont="1" applyBorder="1" applyAlignment="1" applyProtection="1">
      <alignment horizontal="left" wrapText="1"/>
      <protection locked="0"/>
    </xf>
    <xf numFmtId="0" fontId="0" fillId="0" borderId="0" xfId="0" applyBorder="1" applyAlignment="1" applyProtection="1">
      <alignment horizontal="left" wrapText="1"/>
      <protection locked="0"/>
    </xf>
    <xf numFmtId="0" fontId="28" fillId="0" borderId="16" xfId="0" applyFont="1" applyBorder="1" applyAlignment="1" applyProtection="1">
      <alignment horizontal="left"/>
      <protection locked="0"/>
    </xf>
    <xf numFmtId="0" fontId="28" fillId="0" borderId="0" xfId="0" applyFont="1" applyBorder="1" applyAlignment="1" applyProtection="1">
      <alignment horizontal="left"/>
      <protection locked="0"/>
    </xf>
    <xf numFmtId="0" fontId="22" fillId="0" borderId="16" xfId="0" applyFont="1" applyBorder="1" applyAlignment="1" applyProtection="1">
      <alignment horizontal="left"/>
      <protection locked="0"/>
    </xf>
    <xf numFmtId="0" fontId="22" fillId="0" borderId="0" xfId="0" applyFont="1" applyBorder="1" applyAlignment="1" applyProtection="1">
      <alignment horizontal="left"/>
      <protection locked="0"/>
    </xf>
    <xf numFmtId="0" fontId="16" fillId="0" borderId="16" xfId="0" applyFont="1" applyFill="1" applyBorder="1" applyAlignment="1" applyProtection="1">
      <alignment horizontal="right"/>
      <protection locked="0"/>
    </xf>
    <xf numFmtId="0" fontId="16" fillId="0" borderId="0" xfId="0" applyFont="1" applyFill="1" applyBorder="1" applyAlignment="1" applyProtection="1">
      <alignment horizontal="right"/>
      <protection locked="0"/>
    </xf>
    <xf numFmtId="0" fontId="16" fillId="0" borderId="16" xfId="0" applyFont="1" applyBorder="1" applyAlignment="1" applyProtection="1">
      <alignment horizontal="right"/>
      <protection locked="0"/>
    </xf>
    <xf numFmtId="0" fontId="16" fillId="0" borderId="0" xfId="0" applyFont="1" applyBorder="1" applyAlignment="1" applyProtection="1">
      <protection locked="0"/>
    </xf>
    <xf numFmtId="0" fontId="28" fillId="0" borderId="16" xfId="0" applyFont="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24" fillId="0" borderId="16"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8" fillId="0" borderId="16" xfId="0" applyFont="1" applyBorder="1" applyAlignment="1" applyProtection="1">
      <alignment horizontal="center"/>
      <protection locked="0"/>
    </xf>
    <xf numFmtId="0" fontId="28" fillId="0" borderId="0" xfId="0" applyFont="1" applyBorder="1" applyAlignment="1" applyProtection="1">
      <alignment horizontal="center"/>
      <protection locked="0"/>
    </xf>
    <xf numFmtId="0" fontId="22" fillId="2" borderId="10" xfId="0" applyFont="1" applyFill="1" applyBorder="1" applyAlignment="1" applyProtection="1">
      <alignment horizontal="center" vertical="center" wrapText="1"/>
      <protection locked="0"/>
    </xf>
    <xf numFmtId="0" fontId="22" fillId="2" borderId="11" xfId="0" applyFont="1" applyFill="1" applyBorder="1" applyAlignment="1" applyProtection="1">
      <alignment horizontal="center" vertical="center" wrapText="1"/>
      <protection locked="0"/>
    </xf>
    <xf numFmtId="0" fontId="22" fillId="2" borderId="12"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2" fillId="4" borderId="11" xfId="0" applyFont="1" applyFill="1" applyBorder="1" applyAlignment="1" applyProtection="1">
      <alignment horizontal="center" vertical="center" wrapText="1"/>
      <protection locked="0"/>
    </xf>
    <xf numFmtId="0" fontId="22" fillId="4" borderId="12" xfId="0" applyFont="1" applyFill="1" applyBorder="1" applyAlignment="1" applyProtection="1">
      <alignment horizontal="center" vertical="center" wrapText="1"/>
      <protection locked="0"/>
    </xf>
    <xf numFmtId="0" fontId="22" fillId="4" borderId="13"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2" fillId="4" borderId="15" xfId="0" applyFont="1" applyFill="1" applyBorder="1" applyAlignment="1" applyProtection="1">
      <alignment horizontal="center" vertical="center" wrapText="1"/>
      <protection locked="0"/>
    </xf>
    <xf numFmtId="164" fontId="2" fillId="3" borderId="1" xfId="1" applyNumberFormat="1" applyFont="1" applyFill="1" applyBorder="1" applyAlignment="1" applyProtection="1">
      <alignment horizontal="center"/>
    </xf>
    <xf numFmtId="0" fontId="0" fillId="0" borderId="1" xfId="0" applyBorder="1" applyAlignment="1" applyProtection="1">
      <alignment horizontal="center"/>
    </xf>
    <xf numFmtId="0" fontId="2" fillId="0" borderId="1" xfId="0" applyFont="1" applyBorder="1" applyAlignment="1" applyProtection="1">
      <protection locked="0"/>
    </xf>
    <xf numFmtId="0" fontId="0" fillId="0" borderId="1" xfId="0" applyBorder="1" applyAlignment="1" applyProtection="1">
      <protection locked="0"/>
    </xf>
    <xf numFmtId="0" fontId="23" fillId="0" borderId="13" xfId="0" applyFont="1" applyFill="1" applyBorder="1" applyAlignment="1" applyProtection="1">
      <alignment horizontal="center"/>
      <protection locked="0"/>
    </xf>
    <xf numFmtId="0" fontId="23" fillId="0" borderId="14" xfId="0" applyFont="1" applyFill="1" applyBorder="1" applyAlignment="1" applyProtection="1">
      <alignment horizontal="center"/>
      <protection locked="0"/>
    </xf>
    <xf numFmtId="164" fontId="14" fillId="10" borderId="7" xfId="1" applyNumberFormat="1" applyFont="1" applyFill="1" applyBorder="1" applyAlignment="1" applyProtection="1">
      <alignment horizontal="center" vertical="center" wrapText="1"/>
      <protection locked="0"/>
    </xf>
    <xf numFmtId="164" fontId="12" fillId="10" borderId="7" xfId="1" applyNumberFormat="1" applyFont="1" applyFill="1" applyBorder="1" applyAlignment="1" applyProtection="1">
      <alignment horizontal="center" vertical="center" wrapText="1"/>
      <protection locked="0"/>
    </xf>
    <xf numFmtId="164" fontId="12" fillId="10" borderId="0" xfId="1" applyNumberFormat="1" applyFont="1" applyFill="1" applyAlignment="1" applyProtection="1">
      <alignment horizontal="center" vertical="center" wrapText="1"/>
      <protection locked="0"/>
    </xf>
    <xf numFmtId="164" fontId="12" fillId="10" borderId="5" xfId="1" applyNumberFormat="1" applyFont="1" applyFill="1" applyBorder="1" applyAlignment="1" applyProtection="1">
      <alignment horizontal="center" vertical="center" wrapText="1"/>
      <protection locked="0"/>
    </xf>
    <xf numFmtId="164" fontId="14" fillId="11" borderId="7" xfId="1" applyNumberFormat="1" applyFont="1" applyFill="1" applyBorder="1" applyAlignment="1" applyProtection="1">
      <alignment horizontal="center" vertical="center" wrapText="1"/>
      <protection locked="0"/>
    </xf>
    <xf numFmtId="164" fontId="12" fillId="11" borderId="0" xfId="1" applyNumberFormat="1" applyFont="1" applyFill="1" applyAlignment="1" applyProtection="1">
      <alignment horizontal="center" vertical="center" wrapText="1"/>
      <protection locked="0"/>
    </xf>
    <xf numFmtId="164" fontId="12" fillId="11" borderId="5" xfId="1" applyNumberFormat="1" applyFont="1" applyFill="1" applyBorder="1" applyAlignment="1" applyProtection="1">
      <alignment horizontal="center" vertical="center" wrapText="1"/>
      <protection locked="0"/>
    </xf>
    <xf numFmtId="0" fontId="29" fillId="0" borderId="10" xfId="0" applyFont="1"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horizontal="center"/>
      <protection locked="0"/>
    </xf>
    <xf numFmtId="0" fontId="28" fillId="0" borderId="16" xfId="0" applyFont="1" applyBorder="1" applyAlignment="1" applyProtection="1">
      <alignment horizontal="right"/>
      <protection locked="0"/>
    </xf>
    <xf numFmtId="0" fontId="28" fillId="0" borderId="0" xfId="0" applyFont="1" applyBorder="1" applyAlignment="1" applyProtection="1">
      <protection locked="0"/>
    </xf>
    <xf numFmtId="0" fontId="0" fillId="0" borderId="0" xfId="0" applyBorder="1" applyAlignment="1" applyProtection="1">
      <protection locked="0"/>
    </xf>
    <xf numFmtId="0" fontId="28" fillId="0" borderId="16" xfId="0" applyFont="1" applyFill="1" applyBorder="1" applyAlignment="1" applyProtection="1">
      <alignment horizontal="right"/>
      <protection locked="0"/>
    </xf>
    <xf numFmtId="0" fontId="28" fillId="0" borderId="0" xfId="0" applyFont="1" applyFill="1" applyBorder="1" applyAlignment="1" applyProtection="1">
      <alignment horizontal="right"/>
      <protection locked="0"/>
    </xf>
    <xf numFmtId="0" fontId="22" fillId="16" borderId="10" xfId="0" applyFont="1" applyFill="1" applyBorder="1" applyAlignment="1" applyProtection="1">
      <alignment horizontal="center" vertical="center"/>
      <protection locked="0"/>
    </xf>
    <xf numFmtId="0" fontId="22" fillId="16" borderId="11" xfId="0" applyFont="1" applyFill="1" applyBorder="1" applyAlignment="1" applyProtection="1">
      <alignment vertical="center"/>
      <protection locked="0"/>
    </xf>
    <xf numFmtId="0" fontId="22" fillId="16" borderId="12" xfId="0" applyFont="1" applyFill="1" applyBorder="1" applyAlignment="1" applyProtection="1">
      <alignment vertical="center"/>
      <protection locked="0"/>
    </xf>
    <xf numFmtId="0" fontId="22" fillId="16" borderId="13" xfId="0" applyFont="1" applyFill="1" applyBorder="1" applyAlignment="1" applyProtection="1">
      <alignment vertical="center"/>
      <protection locked="0"/>
    </xf>
    <xf numFmtId="0" fontId="22" fillId="16" borderId="14" xfId="0" applyFont="1" applyFill="1" applyBorder="1" applyAlignment="1" applyProtection="1">
      <alignment vertical="center"/>
      <protection locked="0"/>
    </xf>
    <xf numFmtId="0" fontId="22" fillId="16" borderId="15" xfId="0" applyFont="1" applyFill="1" applyBorder="1" applyAlignment="1" applyProtection="1">
      <alignment vertical="center"/>
      <protection locked="0"/>
    </xf>
    <xf numFmtId="0" fontId="0" fillId="0" borderId="0" xfId="0" applyBorder="1" applyAlignment="1" applyProtection="1">
      <alignment horizontal="left"/>
      <protection locked="0"/>
    </xf>
    <xf numFmtId="0" fontId="0" fillId="0" borderId="1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164" fontId="14" fillId="12" borderId="7" xfId="1" applyNumberFormat="1" applyFont="1" applyFill="1" applyBorder="1" applyAlignment="1" applyProtection="1">
      <alignment horizontal="center" vertical="center" wrapText="1"/>
      <protection locked="0"/>
    </xf>
    <xf numFmtId="164" fontId="12" fillId="12" borderId="0" xfId="1" applyNumberFormat="1" applyFont="1" applyFill="1" applyAlignment="1" applyProtection="1">
      <alignment horizontal="center" vertical="center" wrapText="1"/>
      <protection locked="0"/>
    </xf>
    <xf numFmtId="164" fontId="12" fillId="12" borderId="5" xfId="1" applyNumberFormat="1" applyFont="1" applyFill="1" applyBorder="1" applyAlignment="1" applyProtection="1">
      <alignment horizontal="center" vertical="center" wrapText="1"/>
      <protection locked="0"/>
    </xf>
    <xf numFmtId="164" fontId="14" fillId="13" borderId="7" xfId="1" applyNumberFormat="1" applyFont="1" applyFill="1" applyBorder="1" applyAlignment="1" applyProtection="1">
      <alignment horizontal="center" vertical="center" wrapText="1"/>
      <protection locked="0"/>
    </xf>
    <xf numFmtId="164" fontId="12" fillId="13" borderId="0" xfId="1" applyNumberFormat="1" applyFont="1" applyFill="1" applyAlignment="1" applyProtection="1">
      <alignment horizontal="center" vertical="center" wrapText="1"/>
      <protection locked="0"/>
    </xf>
    <xf numFmtId="164" fontId="12" fillId="13" borderId="5" xfId="1" applyNumberFormat="1" applyFont="1" applyFill="1" applyBorder="1" applyAlignment="1" applyProtection="1">
      <alignment horizontal="center" vertical="center" wrapText="1"/>
      <protection locked="0"/>
    </xf>
    <xf numFmtId="164" fontId="14" fillId="14" borderId="7" xfId="1" applyNumberFormat="1" applyFont="1" applyFill="1" applyBorder="1" applyAlignment="1" applyProtection="1">
      <alignment horizontal="center" vertical="center" wrapText="1"/>
      <protection locked="0"/>
    </xf>
    <xf numFmtId="164" fontId="12" fillId="14" borderId="0" xfId="1" applyNumberFormat="1" applyFont="1" applyFill="1" applyAlignment="1" applyProtection="1">
      <alignment horizontal="center" vertical="center" wrapText="1"/>
      <protection locked="0"/>
    </xf>
    <xf numFmtId="164" fontId="12" fillId="14" borderId="5" xfId="1" applyNumberFormat="1" applyFont="1" applyFill="1" applyBorder="1" applyAlignment="1" applyProtection="1">
      <alignment horizontal="center" vertical="center" wrapText="1"/>
      <protection locked="0"/>
    </xf>
    <xf numFmtId="0" fontId="14" fillId="9" borderId="7" xfId="0" applyFont="1" applyFill="1" applyBorder="1" applyAlignment="1" applyProtection="1">
      <alignment horizontal="center" vertical="center"/>
      <protection locked="0"/>
    </xf>
    <xf numFmtId="0" fontId="12" fillId="9" borderId="7" xfId="0" applyFont="1" applyFill="1" applyBorder="1" applyAlignment="1" applyProtection="1">
      <alignment horizontal="center" vertical="center"/>
      <protection locked="0"/>
    </xf>
    <xf numFmtId="0" fontId="12" fillId="9" borderId="0" xfId="0" applyFont="1" applyFill="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44" fontId="12" fillId="0" borderId="7" xfId="1" applyFont="1" applyBorder="1" applyAlignment="1" applyProtection="1">
      <protection locked="0"/>
    </xf>
    <xf numFmtId="0" fontId="12" fillId="0" borderId="0" xfId="0" applyFont="1" applyAlignment="1" applyProtection="1">
      <protection locked="0"/>
    </xf>
    <xf numFmtId="0" fontId="12" fillId="0" borderId="0" xfId="0" applyFont="1" applyBorder="1" applyAlignment="1" applyProtection="1">
      <protection locked="0"/>
    </xf>
    <xf numFmtId="0" fontId="13" fillId="0" borderId="5" xfId="0" applyFont="1" applyBorder="1" applyAlignment="1" applyProtection="1">
      <alignment horizontal="center"/>
      <protection locked="0"/>
    </xf>
    <xf numFmtId="0" fontId="12" fillId="17" borderId="3" xfId="0" applyFont="1" applyFill="1" applyBorder="1" applyAlignment="1" applyProtection="1">
      <alignment horizontal="right"/>
      <protection locked="0"/>
    </xf>
    <xf numFmtId="0" fontId="12" fillId="17" borderId="1" xfId="0" applyFont="1" applyFill="1" applyBorder="1" applyAlignment="1" applyProtection="1">
      <alignment horizontal="right"/>
      <protection locked="0"/>
    </xf>
    <xf numFmtId="0" fontId="14"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0" fillId="0" borderId="2" xfId="0" applyBorder="1" applyAlignment="1" applyProtection="1">
      <protection locked="0"/>
    </xf>
    <xf numFmtId="0" fontId="12" fillId="17" borderId="2" xfId="0" applyFont="1" applyFill="1" applyBorder="1" applyAlignment="1" applyProtection="1">
      <alignment horizontal="right" vertical="top"/>
      <protection locked="0"/>
    </xf>
    <xf numFmtId="0" fontId="0" fillId="17" borderId="2" xfId="0" applyFill="1" applyBorder="1" applyAlignment="1" applyProtection="1">
      <alignment horizontal="right" vertical="top"/>
      <protection locked="0"/>
    </xf>
    <xf numFmtId="0" fontId="12" fillId="2" borderId="2" xfId="0" applyFont="1" applyFill="1" applyBorder="1" applyAlignment="1" applyProtection="1">
      <alignment horizontal="center" vertical="top" wrapText="1"/>
      <protection locked="0"/>
    </xf>
    <xf numFmtId="0" fontId="15" fillId="7" borderId="2" xfId="0" applyFont="1" applyFill="1" applyBorder="1" applyAlignment="1" applyProtection="1">
      <alignment vertical="top" wrapText="1"/>
      <protection locked="0"/>
    </xf>
    <xf numFmtId="0" fontId="5" fillId="7" borderId="2" xfId="0" applyFont="1" applyFill="1" applyBorder="1" applyAlignment="1" applyProtection="1">
      <alignment vertical="top" wrapText="1"/>
      <protection locked="0"/>
    </xf>
    <xf numFmtId="0" fontId="12" fillId="6" borderId="2" xfId="0" applyFont="1" applyFill="1" applyBorder="1" applyAlignment="1" applyProtection="1">
      <alignment horizontal="left" wrapText="1"/>
      <protection locked="0"/>
    </xf>
    <xf numFmtId="0" fontId="0" fillId="6" borderId="2" xfId="0" applyFill="1" applyBorder="1" applyAlignment="1" applyProtection="1">
      <protection locked="0"/>
    </xf>
    <xf numFmtId="0" fontId="12" fillId="6" borderId="2" xfId="0" applyFont="1" applyFill="1" applyBorder="1" applyAlignment="1" applyProtection="1">
      <alignment horizontal="left"/>
      <protection locked="0"/>
    </xf>
    <xf numFmtId="0" fontId="15" fillId="7" borderId="2" xfId="0" applyFont="1" applyFill="1" applyBorder="1" applyAlignment="1" applyProtection="1">
      <alignment vertical="top"/>
      <protection locked="0"/>
    </xf>
    <xf numFmtId="0" fontId="5" fillId="7" borderId="2" xfId="0" applyFont="1" applyFill="1" applyBorder="1" applyAlignment="1" applyProtection="1">
      <alignment vertical="top"/>
      <protection locked="0"/>
    </xf>
    <xf numFmtId="0" fontId="12" fillId="2" borderId="3" xfId="0" applyFont="1" applyFill="1" applyBorder="1" applyAlignment="1" applyProtection="1">
      <alignment horizontal="center" vertical="top" wrapText="1"/>
      <protection locked="0"/>
    </xf>
    <xf numFmtId="0" fontId="12" fillId="2" borderId="1" xfId="0" applyFont="1" applyFill="1" applyBorder="1" applyAlignment="1" applyProtection="1">
      <alignment horizontal="center" vertical="top" wrapText="1"/>
      <protection locked="0"/>
    </xf>
    <xf numFmtId="0" fontId="12" fillId="2" borderId="4" xfId="0" applyFont="1" applyFill="1" applyBorder="1" applyAlignment="1" applyProtection="1">
      <alignment horizontal="center" vertical="top" wrapText="1"/>
      <protection locked="0"/>
    </xf>
    <xf numFmtId="0" fontId="12" fillId="17" borderId="3" xfId="0" applyFont="1" applyFill="1" applyBorder="1" applyAlignment="1" applyProtection="1">
      <alignment horizontal="right" vertical="top"/>
      <protection locked="0"/>
    </xf>
    <xf numFmtId="0" fontId="12" fillId="17" borderId="1" xfId="0" applyFont="1" applyFill="1" applyBorder="1" applyAlignment="1" applyProtection="1">
      <alignment horizontal="right" vertical="top"/>
      <protection locked="0"/>
    </xf>
    <xf numFmtId="0" fontId="12" fillId="17" borderId="4" xfId="0" applyFont="1" applyFill="1" applyBorder="1" applyAlignment="1" applyProtection="1">
      <alignment horizontal="right" vertical="top"/>
      <protection locked="0"/>
    </xf>
    <xf numFmtId="0" fontId="14" fillId="0" borderId="3" xfId="0" applyFont="1" applyBorder="1" applyAlignment="1" applyProtection="1">
      <alignment horizontal="center"/>
      <protection locked="0"/>
    </xf>
    <xf numFmtId="0" fontId="0" fillId="0" borderId="1" xfId="0" applyBorder="1" applyAlignment="1" applyProtection="1">
      <alignment horizontal="center"/>
      <protection locked="0"/>
    </xf>
    <xf numFmtId="0" fontId="12"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12" fillId="7" borderId="3" xfId="0" applyFont="1" applyFill="1" applyBorder="1" applyAlignment="1" applyProtection="1">
      <alignment horizontal="left"/>
      <protection locked="0"/>
    </xf>
    <xf numFmtId="0" fontId="0" fillId="7" borderId="1" xfId="0" applyFill="1" applyBorder="1" applyAlignment="1" applyProtection="1">
      <alignment horizontal="left"/>
      <protection locked="0"/>
    </xf>
    <xf numFmtId="0" fontId="0" fillId="7" borderId="4" xfId="0" applyFill="1" applyBorder="1" applyAlignment="1" applyProtection="1">
      <protection locked="0"/>
    </xf>
    <xf numFmtId="0" fontId="12" fillId="6" borderId="3" xfId="0" applyFont="1" applyFill="1" applyBorder="1" applyAlignment="1" applyProtection="1">
      <alignment horizontal="left" wrapText="1"/>
      <protection locked="0"/>
    </xf>
    <xf numFmtId="0" fontId="12" fillId="6" borderId="1"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12" fillId="17" borderId="4" xfId="0" applyFont="1" applyFill="1" applyBorder="1" applyAlignment="1" applyProtection="1">
      <alignment horizontal="right"/>
      <protection locked="0"/>
    </xf>
    <xf numFmtId="0" fontId="12" fillId="2" borderId="3" xfId="0" applyFont="1" applyFill="1" applyBorder="1" applyAlignment="1" applyProtection="1">
      <alignment horizontal="center"/>
      <protection locked="0"/>
    </xf>
    <xf numFmtId="0" fontId="12" fillId="2" borderId="1"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2" borderId="2" xfId="0" applyFont="1" applyFill="1" applyBorder="1" applyAlignment="1">
      <alignment horizontal="center" vertical="top" wrapText="1"/>
    </xf>
    <xf numFmtId="0" fontId="15" fillId="7" borderId="2" xfId="0" applyFont="1" applyFill="1" applyBorder="1" applyAlignment="1">
      <alignment vertical="top" wrapText="1"/>
    </xf>
    <xf numFmtId="0" fontId="5" fillId="7" borderId="2" xfId="0" applyFont="1" applyFill="1" applyBorder="1" applyAlignment="1">
      <alignment vertical="top" wrapText="1"/>
    </xf>
  </cellXfs>
  <cellStyles count="11">
    <cellStyle name="Calculation" xfId="9" builtinId="22" customBuiltin="1"/>
    <cellStyle name="Currency" xfId="1" builtinId="4"/>
    <cellStyle name="Currency 2" xfId="3" xr:uid="{00000000-0005-0000-0000-000001000000}"/>
    <cellStyle name="Currency 3" xfId="6" xr:uid="{00000000-0005-0000-0000-000002000000}"/>
    <cellStyle name="Hyperlink" xfId="10" builtinId="8"/>
    <cellStyle name="Normal" xfId="0" builtinId="0"/>
    <cellStyle name="Normal 2" xfId="2" xr:uid="{00000000-0005-0000-0000-000004000000}"/>
    <cellStyle name="Normal 3" xfId="5" xr:uid="{00000000-0005-0000-0000-000005000000}"/>
    <cellStyle name="Percent" xfId="8" builtinId="5"/>
    <cellStyle name="Percent 2" xfId="4" xr:uid="{00000000-0005-0000-0000-000007000000}"/>
    <cellStyle name="Percent 3" xfId="7" xr:uid="{00000000-0005-0000-0000-000008000000}"/>
  </cellStyles>
  <dxfs count="4">
    <dxf>
      <font>
        <color rgb="FF9C0006"/>
      </font>
    </dxf>
    <dxf>
      <font>
        <color rgb="FF9C0006"/>
      </font>
    </dxf>
    <dxf>
      <font>
        <color rgb="FF9C0006"/>
      </font>
    </dxf>
    <dxf>
      <font>
        <color rgb="FF9C0006"/>
      </font>
    </dxf>
  </dxfs>
  <tableStyles count="0" defaultTableStyle="TableStyleMedium2" defaultPivotStyle="PivotStyleLight16"/>
  <colors>
    <mruColors>
      <color rgb="FF0000FF"/>
      <color rgb="FF00FFFF"/>
      <color rgb="FFFF0000"/>
      <color rgb="FFFF00FF"/>
      <color rgb="FFE43C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asa.gov/sbir_sttr/firms_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4408-8E46-4327-AC55-E513200408C7}">
  <sheetPr codeName="Sheet1"/>
  <dimension ref="A1:E25"/>
  <sheetViews>
    <sheetView tabSelected="1" workbookViewId="0"/>
  </sheetViews>
  <sheetFormatPr defaultRowHeight="14.4" x14ac:dyDescent="0.3"/>
  <cols>
    <col min="1" max="1" width="111.88671875" customWidth="1"/>
  </cols>
  <sheetData>
    <row r="1" spans="1:5" ht="25.5" customHeight="1" x14ac:dyDescent="0.3">
      <c r="A1" s="13" t="s">
        <v>0</v>
      </c>
    </row>
    <row r="2" spans="1:5" ht="16.5" customHeight="1" x14ac:dyDescent="0.3">
      <c r="A2" s="14" t="s">
        <v>1</v>
      </c>
    </row>
    <row r="3" spans="1:5" ht="67.5" customHeight="1" x14ac:dyDescent="0.3">
      <c r="A3" s="19" t="s">
        <v>2</v>
      </c>
    </row>
    <row r="4" spans="1:5" ht="18" customHeight="1" x14ac:dyDescent="0.3">
      <c r="A4" s="14" t="s">
        <v>3</v>
      </c>
    </row>
    <row r="5" spans="1:5" ht="40.5" customHeight="1" x14ac:dyDescent="0.3">
      <c r="A5" s="19" t="s">
        <v>4</v>
      </c>
    </row>
    <row r="6" spans="1:5" ht="15" customHeight="1" x14ac:dyDescent="0.3">
      <c r="A6" s="15" t="s">
        <v>5</v>
      </c>
    </row>
    <row r="7" spans="1:5" ht="30" customHeight="1" x14ac:dyDescent="0.3">
      <c r="A7" s="19" t="s">
        <v>6</v>
      </c>
      <c r="E7" s="18"/>
    </row>
    <row r="8" spans="1:5" ht="17.25" customHeight="1" x14ac:dyDescent="0.3">
      <c r="A8" s="14" t="s">
        <v>7</v>
      </c>
    </row>
    <row r="9" spans="1:5" ht="28.5" customHeight="1" x14ac:dyDescent="0.3">
      <c r="A9" s="20" t="s">
        <v>8</v>
      </c>
    </row>
    <row r="10" spans="1:5" ht="17.25" customHeight="1" x14ac:dyDescent="0.3">
      <c r="A10" s="14" t="s">
        <v>9</v>
      </c>
    </row>
    <row r="11" spans="1:5" ht="31.5" customHeight="1" x14ac:dyDescent="0.3">
      <c r="A11" s="21" t="s">
        <v>10</v>
      </c>
    </row>
    <row r="12" spans="1:5" ht="21" customHeight="1" x14ac:dyDescent="0.3">
      <c r="A12" s="14" t="s">
        <v>11</v>
      </c>
    </row>
    <row r="13" spans="1:5" ht="42.75" customHeight="1" x14ac:dyDescent="0.3">
      <c r="A13" s="12" t="s">
        <v>12</v>
      </c>
    </row>
    <row r="14" spans="1:5" ht="31.5" customHeight="1" x14ac:dyDescent="0.3">
      <c r="A14" s="14" t="s">
        <v>13</v>
      </c>
    </row>
    <row r="15" spans="1:5" ht="45" customHeight="1" x14ac:dyDescent="0.3">
      <c r="A15" s="21" t="s">
        <v>14</v>
      </c>
    </row>
    <row r="16" spans="1:5" ht="15" customHeight="1" x14ac:dyDescent="0.3">
      <c r="A16" s="14" t="s">
        <v>15</v>
      </c>
    </row>
    <row r="17" spans="1:1" ht="44.25" customHeight="1" x14ac:dyDescent="0.3">
      <c r="A17" s="21" t="s">
        <v>16</v>
      </c>
    </row>
    <row r="18" spans="1:1" ht="15.6" x14ac:dyDescent="0.3">
      <c r="A18" s="14" t="s">
        <v>17</v>
      </c>
    </row>
    <row r="19" spans="1:1" ht="82.8" x14ac:dyDescent="0.3">
      <c r="A19" s="11" t="s">
        <v>18</v>
      </c>
    </row>
    <row r="20" spans="1:1" ht="15.6" x14ac:dyDescent="0.3">
      <c r="A20" s="14" t="s">
        <v>19</v>
      </c>
    </row>
    <row r="21" spans="1:1" ht="27.6" x14ac:dyDescent="0.3">
      <c r="A21" s="21" t="s">
        <v>20</v>
      </c>
    </row>
    <row r="22" spans="1:1" ht="15.6" x14ac:dyDescent="0.3">
      <c r="A22" s="15" t="s">
        <v>21</v>
      </c>
    </row>
    <row r="23" spans="1:1" ht="237.6" customHeight="1" x14ac:dyDescent="0.3">
      <c r="A23" s="11" t="s">
        <v>22</v>
      </c>
    </row>
    <row r="24" spans="1:1" ht="15.6" x14ac:dyDescent="0.3">
      <c r="A24" s="15" t="s">
        <v>23</v>
      </c>
    </row>
    <row r="25" spans="1:1" ht="27.6" x14ac:dyDescent="0.3">
      <c r="A25" s="11" t="s">
        <v>24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5250-329B-4162-8C67-7BA72A05194E}">
  <sheetPr codeName="Sheet6"/>
  <dimension ref="A1:F9"/>
  <sheetViews>
    <sheetView workbookViewId="0">
      <selection sqref="A1:F1"/>
    </sheetView>
  </sheetViews>
  <sheetFormatPr defaultRowHeight="14.4" x14ac:dyDescent="0.3"/>
  <cols>
    <col min="6" max="6" width="87.88671875" customWidth="1"/>
  </cols>
  <sheetData>
    <row r="1" spans="1:6" x14ac:dyDescent="0.3">
      <c r="A1" s="258" t="s">
        <v>180</v>
      </c>
      <c r="B1" s="258"/>
      <c r="C1" s="258"/>
      <c r="D1" s="258"/>
      <c r="E1" s="258"/>
      <c r="F1" s="258"/>
    </row>
    <row r="2" spans="1:6" x14ac:dyDescent="0.3">
      <c r="A2" s="9" t="s">
        <v>136</v>
      </c>
      <c r="B2" s="259" t="s">
        <v>181</v>
      </c>
      <c r="C2" s="260"/>
      <c r="D2" s="260"/>
      <c r="E2" s="260"/>
      <c r="F2" s="260"/>
    </row>
    <row r="3" spans="1:6" x14ac:dyDescent="0.3">
      <c r="A3" s="2">
        <v>1</v>
      </c>
      <c r="B3" s="233"/>
      <c r="C3" s="233"/>
      <c r="D3" s="233"/>
      <c r="E3" s="234"/>
      <c r="F3" s="234"/>
    </row>
    <row r="4" spans="1:6" x14ac:dyDescent="0.3">
      <c r="A4" s="2">
        <f>A3+1</f>
        <v>2</v>
      </c>
      <c r="B4" s="233"/>
      <c r="C4" s="234"/>
      <c r="D4" s="234"/>
      <c r="E4" s="234"/>
      <c r="F4" s="234"/>
    </row>
    <row r="5" spans="1:6" x14ac:dyDescent="0.3">
      <c r="A5" s="2">
        <f t="shared" ref="A5:A7" si="0">A4+1</f>
        <v>3</v>
      </c>
      <c r="B5" s="233"/>
      <c r="C5" s="234"/>
      <c r="D5" s="234"/>
      <c r="E5" s="234"/>
      <c r="F5" s="234"/>
    </row>
    <row r="6" spans="1:6" x14ac:dyDescent="0.3">
      <c r="A6" s="2">
        <f t="shared" si="0"/>
        <v>4</v>
      </c>
      <c r="B6" s="233"/>
      <c r="C6" s="234"/>
      <c r="D6" s="234"/>
      <c r="E6" s="234"/>
      <c r="F6" s="234"/>
    </row>
    <row r="7" spans="1:6" x14ac:dyDescent="0.3">
      <c r="A7" s="2">
        <f t="shared" si="0"/>
        <v>5</v>
      </c>
      <c r="B7" s="233" t="s">
        <v>139</v>
      </c>
      <c r="C7" s="234"/>
      <c r="D7" s="234"/>
      <c r="E7" s="234"/>
      <c r="F7" s="234"/>
    </row>
    <row r="8" spans="1:6" x14ac:dyDescent="0.3">
      <c r="F8" t="s">
        <v>182</v>
      </c>
    </row>
    <row r="9" spans="1:6" x14ac:dyDescent="0.3">
      <c r="F9" s="123" t="s">
        <v>183</v>
      </c>
    </row>
  </sheetData>
  <mergeCells count="7">
    <mergeCell ref="B7:F7"/>
    <mergeCell ref="A1:F1"/>
    <mergeCell ref="B2:F2"/>
    <mergeCell ref="B3:F3"/>
    <mergeCell ref="B4:F4"/>
    <mergeCell ref="B5:F5"/>
    <mergeCell ref="B6:F6"/>
  </mergeCells>
  <hyperlinks>
    <hyperlink ref="F9" r:id="rId1" xr:uid="{688E2CB2-760C-479E-9540-94D8ADD59FFD}"/>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01EF1-9E01-44D1-8003-96CB0EDF5553}">
  <sheetPr codeName="Sheet2"/>
  <dimension ref="A1:R29"/>
  <sheetViews>
    <sheetView zoomScale="75" zoomScaleNormal="75" workbookViewId="0"/>
  </sheetViews>
  <sheetFormatPr defaultColWidth="9.109375" defaultRowHeight="14.4" x14ac:dyDescent="0.3"/>
  <cols>
    <col min="1" max="1" width="31.33203125" style="24" customWidth="1"/>
    <col min="2" max="2" width="6.109375" style="24" bestFit="1" customWidth="1"/>
    <col min="3" max="3" width="19.109375" style="24" customWidth="1"/>
    <col min="4" max="4" width="17.88671875" style="24" customWidth="1"/>
    <col min="5" max="5" width="20.5546875" style="24" customWidth="1"/>
    <col min="6" max="6" width="14.33203125" style="24" customWidth="1"/>
    <col min="7" max="7" width="12.109375" style="24" bestFit="1" customWidth="1"/>
    <col min="8" max="8" width="20" style="24" customWidth="1"/>
    <col min="9" max="9" width="19" style="24" customWidth="1"/>
    <col min="10" max="10" width="19.109375" style="24" customWidth="1"/>
    <col min="11" max="11" width="21.88671875" style="24" customWidth="1"/>
    <col min="12" max="12" width="15.109375" style="24" bestFit="1" customWidth="1"/>
    <col min="13" max="13" width="15.6640625" style="24" customWidth="1"/>
    <col min="14" max="14" width="21.33203125" style="24" customWidth="1"/>
    <col min="15" max="15" width="12.5546875" style="24" customWidth="1"/>
    <col min="16" max="16" width="33.6640625" style="24" customWidth="1"/>
    <col min="17" max="17" width="12.44140625" style="24" customWidth="1"/>
    <col min="18" max="18" width="37.5546875" style="24" customWidth="1"/>
    <col min="19" max="16384" width="9.109375" style="24"/>
  </cols>
  <sheetData>
    <row r="1" spans="1:16" ht="87.75" customHeight="1" thickBot="1" x14ac:dyDescent="0.35">
      <c r="A1" s="23" t="s">
        <v>25</v>
      </c>
      <c r="D1" s="25" t="s">
        <v>26</v>
      </c>
      <c r="E1" s="25" t="s">
        <v>27</v>
      </c>
      <c r="F1" s="26"/>
      <c r="G1" s="26"/>
      <c r="H1" s="26"/>
      <c r="I1" s="26"/>
      <c r="J1" s="26"/>
      <c r="K1" s="26"/>
      <c r="L1" s="25" t="s">
        <v>28</v>
      </c>
      <c r="M1" s="25" t="s">
        <v>29</v>
      </c>
      <c r="N1" s="25" t="s">
        <v>30</v>
      </c>
    </row>
    <row r="2" spans="1:16" s="28" customFormat="1" ht="16.2" thickBot="1" x14ac:dyDescent="0.35">
      <c r="A2" s="27"/>
      <c r="C2" s="29" t="s">
        <v>31</v>
      </c>
      <c r="D2" s="30">
        <v>0.15</v>
      </c>
      <c r="E2" s="30">
        <v>0.2</v>
      </c>
      <c r="F2" s="29"/>
      <c r="G2" s="29"/>
      <c r="H2" s="29"/>
      <c r="I2" s="29"/>
      <c r="J2" s="29"/>
      <c r="K2" s="29"/>
      <c r="L2" s="30">
        <v>0.08</v>
      </c>
      <c r="M2" s="30">
        <v>7.0000000000000007E-2</v>
      </c>
      <c r="N2" s="31">
        <v>0</v>
      </c>
    </row>
    <row r="3" spans="1:16" s="36" customFormat="1" ht="45" customHeight="1" x14ac:dyDescent="0.3">
      <c r="A3" s="32" t="s">
        <v>32</v>
      </c>
      <c r="B3" s="33" t="s">
        <v>33</v>
      </c>
      <c r="C3" s="34" t="s">
        <v>34</v>
      </c>
      <c r="D3" s="35" t="s">
        <v>35</v>
      </c>
      <c r="E3" s="32" t="s">
        <v>36</v>
      </c>
      <c r="F3" s="174" t="s">
        <v>37</v>
      </c>
      <c r="G3" s="175"/>
      <c r="H3" s="33" t="s">
        <v>38</v>
      </c>
      <c r="I3" s="33" t="s">
        <v>39</v>
      </c>
      <c r="J3" s="33" t="s">
        <v>40</v>
      </c>
      <c r="K3" s="33" t="s">
        <v>41</v>
      </c>
      <c r="L3" s="32" t="s">
        <v>42</v>
      </c>
      <c r="M3" s="32" t="s">
        <v>43</v>
      </c>
      <c r="N3" s="35" t="s">
        <v>44</v>
      </c>
      <c r="O3" s="34" t="s">
        <v>45</v>
      </c>
      <c r="P3" s="33" t="s">
        <v>46</v>
      </c>
    </row>
    <row r="4" spans="1:16" ht="15" customHeight="1" x14ac:dyDescent="0.3">
      <c r="A4" s="215" t="s">
        <v>47</v>
      </c>
      <c r="B4" s="216"/>
      <c r="C4" s="216"/>
      <c r="D4" s="216"/>
      <c r="E4" s="219"/>
      <c r="F4" s="178" t="s">
        <v>48</v>
      </c>
      <c r="G4" s="179"/>
      <c r="H4" s="182" t="s">
        <v>49</v>
      </c>
      <c r="I4" s="206" t="s">
        <v>50</v>
      </c>
      <c r="J4" s="209" t="s">
        <v>51</v>
      </c>
      <c r="K4" s="212" t="s">
        <v>52</v>
      </c>
      <c r="L4" s="37"/>
      <c r="M4" s="37"/>
      <c r="N4" s="38"/>
      <c r="O4" s="38"/>
      <c r="P4" s="37"/>
    </row>
    <row r="5" spans="1:16" x14ac:dyDescent="0.3">
      <c r="A5" s="217"/>
      <c r="B5" s="217"/>
      <c r="C5" s="217"/>
      <c r="D5" s="217"/>
      <c r="E5" s="220"/>
      <c r="F5" s="180"/>
      <c r="G5" s="180"/>
      <c r="H5" s="183"/>
      <c r="I5" s="207"/>
      <c r="J5" s="210"/>
      <c r="K5" s="213"/>
      <c r="L5" s="37"/>
      <c r="M5" s="37"/>
      <c r="N5" s="38"/>
      <c r="O5" s="38"/>
      <c r="P5" s="37"/>
    </row>
    <row r="6" spans="1:16" x14ac:dyDescent="0.3">
      <c r="A6" s="217"/>
      <c r="B6" s="217"/>
      <c r="C6" s="217"/>
      <c r="D6" s="217"/>
      <c r="E6" s="220"/>
      <c r="F6" s="180"/>
      <c r="G6" s="180"/>
      <c r="H6" s="183"/>
      <c r="I6" s="207"/>
      <c r="J6" s="210"/>
      <c r="K6" s="213"/>
      <c r="L6" s="37"/>
      <c r="M6" s="37"/>
      <c r="N6" s="38"/>
      <c r="O6" s="38"/>
      <c r="P6" s="37"/>
    </row>
    <row r="7" spans="1:16" x14ac:dyDescent="0.3">
      <c r="A7" s="217"/>
      <c r="B7" s="217"/>
      <c r="C7" s="217"/>
      <c r="D7" s="217"/>
      <c r="E7" s="220"/>
      <c r="F7" s="180"/>
      <c r="G7" s="180"/>
      <c r="H7" s="183"/>
      <c r="I7" s="207"/>
      <c r="J7" s="210"/>
      <c r="K7" s="213"/>
      <c r="L7" s="37"/>
      <c r="M7" s="37"/>
      <c r="N7" s="38"/>
      <c r="O7" s="38"/>
      <c r="P7" s="37"/>
    </row>
    <row r="8" spans="1:16" x14ac:dyDescent="0.3">
      <c r="A8" s="217"/>
      <c r="B8" s="217"/>
      <c r="C8" s="217"/>
      <c r="D8" s="217"/>
      <c r="E8" s="220"/>
      <c r="F8" s="180"/>
      <c r="G8" s="180"/>
      <c r="H8" s="183"/>
      <c r="I8" s="207"/>
      <c r="J8" s="210"/>
      <c r="K8" s="213"/>
      <c r="L8" s="37"/>
      <c r="M8" s="37"/>
      <c r="N8" s="38"/>
      <c r="O8" s="38"/>
      <c r="P8" s="37"/>
    </row>
    <row r="9" spans="1:16" x14ac:dyDescent="0.3">
      <c r="A9" s="217"/>
      <c r="B9" s="217"/>
      <c r="C9" s="217"/>
      <c r="D9" s="217"/>
      <c r="E9" s="220"/>
      <c r="F9" s="180"/>
      <c r="G9" s="180"/>
      <c r="H9" s="183"/>
      <c r="I9" s="207"/>
      <c r="J9" s="210"/>
      <c r="K9" s="213"/>
      <c r="L9" s="37"/>
      <c r="M9" s="37"/>
      <c r="N9" s="38"/>
      <c r="O9" s="38"/>
      <c r="P9" s="37"/>
    </row>
    <row r="10" spans="1:16" x14ac:dyDescent="0.3">
      <c r="A10" s="217"/>
      <c r="B10" s="217"/>
      <c r="C10" s="217"/>
      <c r="D10" s="217"/>
      <c r="E10" s="220"/>
      <c r="F10" s="180"/>
      <c r="G10" s="180"/>
      <c r="H10" s="183"/>
      <c r="I10" s="207"/>
      <c r="J10" s="210"/>
      <c r="K10" s="213"/>
      <c r="L10" s="37"/>
      <c r="M10" s="37"/>
      <c r="N10" s="38"/>
      <c r="O10" s="38"/>
      <c r="P10" s="37"/>
    </row>
    <row r="11" spans="1:16" x14ac:dyDescent="0.3">
      <c r="A11" s="217"/>
      <c r="B11" s="217"/>
      <c r="C11" s="217"/>
      <c r="D11" s="217"/>
      <c r="E11" s="220"/>
      <c r="F11" s="180"/>
      <c r="G11" s="180"/>
      <c r="H11" s="183"/>
      <c r="I11" s="207"/>
      <c r="J11" s="210"/>
      <c r="K11" s="213"/>
      <c r="L11" s="37"/>
      <c r="M11" s="37"/>
      <c r="N11" s="38"/>
      <c r="O11" s="38"/>
      <c r="P11" s="37"/>
    </row>
    <row r="12" spans="1:16" x14ac:dyDescent="0.3">
      <c r="A12" s="217"/>
      <c r="B12" s="217"/>
      <c r="C12" s="217"/>
      <c r="D12" s="217"/>
      <c r="E12" s="220"/>
      <c r="F12" s="180"/>
      <c r="G12" s="180"/>
      <c r="H12" s="183"/>
      <c r="I12" s="207"/>
      <c r="J12" s="210"/>
      <c r="K12" s="213"/>
      <c r="L12" s="37"/>
      <c r="M12" s="37"/>
      <c r="N12" s="38"/>
      <c r="O12" s="38"/>
      <c r="P12" s="37"/>
    </row>
    <row r="13" spans="1:16" x14ac:dyDescent="0.3">
      <c r="A13" s="217"/>
      <c r="B13" s="217"/>
      <c r="C13" s="217"/>
      <c r="D13" s="217"/>
      <c r="E13" s="220"/>
      <c r="F13" s="180"/>
      <c r="G13" s="180"/>
      <c r="H13" s="183"/>
      <c r="I13" s="207"/>
      <c r="J13" s="210"/>
      <c r="K13" s="213"/>
      <c r="L13" s="37"/>
      <c r="M13" s="37"/>
      <c r="N13" s="38"/>
      <c r="O13" s="38"/>
      <c r="P13" s="37"/>
    </row>
    <row r="14" spans="1:16" x14ac:dyDescent="0.3">
      <c r="A14" s="217"/>
      <c r="B14" s="217"/>
      <c r="C14" s="217"/>
      <c r="D14" s="217"/>
      <c r="E14" s="220"/>
      <c r="F14" s="180"/>
      <c r="G14" s="180"/>
      <c r="H14" s="183"/>
      <c r="I14" s="207"/>
      <c r="J14" s="210"/>
      <c r="K14" s="213"/>
      <c r="L14" s="37"/>
      <c r="M14" s="37"/>
      <c r="N14" s="38"/>
      <c r="O14" s="38"/>
      <c r="P14" s="37"/>
    </row>
    <row r="15" spans="1:16" x14ac:dyDescent="0.3">
      <c r="A15" s="217"/>
      <c r="B15" s="217"/>
      <c r="C15" s="217"/>
      <c r="D15" s="217"/>
      <c r="E15" s="220"/>
      <c r="F15" s="180"/>
      <c r="G15" s="180"/>
      <c r="H15" s="183"/>
      <c r="I15" s="207"/>
      <c r="J15" s="210"/>
      <c r="K15" s="213"/>
      <c r="L15" s="37"/>
      <c r="M15" s="37"/>
      <c r="N15" s="38"/>
      <c r="O15" s="38"/>
      <c r="P15" s="37"/>
    </row>
    <row r="16" spans="1:16" x14ac:dyDescent="0.3">
      <c r="A16" s="217"/>
      <c r="B16" s="217"/>
      <c r="C16" s="217"/>
      <c r="D16" s="217"/>
      <c r="E16" s="220"/>
      <c r="F16" s="180"/>
      <c r="G16" s="180"/>
      <c r="H16" s="183"/>
      <c r="I16" s="207"/>
      <c r="J16" s="210"/>
      <c r="K16" s="213"/>
      <c r="L16" s="37"/>
      <c r="M16" s="37"/>
      <c r="N16" s="38"/>
      <c r="O16" s="38"/>
      <c r="P16" s="37"/>
    </row>
    <row r="17" spans="1:18" x14ac:dyDescent="0.3">
      <c r="A17" s="217"/>
      <c r="B17" s="217"/>
      <c r="C17" s="217"/>
      <c r="D17" s="217"/>
      <c r="E17" s="220"/>
      <c r="F17" s="180"/>
      <c r="G17" s="180"/>
      <c r="H17" s="183"/>
      <c r="I17" s="207"/>
      <c r="J17" s="210"/>
      <c r="K17" s="213"/>
      <c r="L17" s="37"/>
      <c r="M17" s="37"/>
      <c r="N17" s="38"/>
      <c r="O17" s="38"/>
      <c r="P17" s="37"/>
      <c r="R17" s="39"/>
    </row>
    <row r="18" spans="1:18" ht="15" thickBot="1" x14ac:dyDescent="0.35">
      <c r="A18" s="218"/>
      <c r="B18" s="218"/>
      <c r="C18" s="218"/>
      <c r="D18" s="218"/>
      <c r="E18" s="221"/>
      <c r="F18" s="181"/>
      <c r="G18" s="181"/>
      <c r="H18" s="184"/>
      <c r="I18" s="208"/>
      <c r="J18" s="211"/>
      <c r="K18" s="214"/>
      <c r="L18" s="37"/>
      <c r="M18" s="37"/>
      <c r="N18" s="38"/>
      <c r="O18" s="38"/>
      <c r="P18" s="37"/>
    </row>
    <row r="19" spans="1:18" s="36" customFormat="1" ht="18.600000000000001" thickBot="1" x14ac:dyDescent="0.4">
      <c r="A19" s="40" t="s">
        <v>53</v>
      </c>
      <c r="B19" s="86">
        <f>'Tab B_Direct Labor'!D12+'Tab B_Direct Labor'!D25</f>
        <v>0</v>
      </c>
      <c r="C19" s="87">
        <v>85000</v>
      </c>
      <c r="D19" s="87">
        <v>97750</v>
      </c>
      <c r="E19" s="41">
        <f>D19*E2</f>
        <v>19550</v>
      </c>
      <c r="F19" s="172">
        <v>5000</v>
      </c>
      <c r="G19" s="173"/>
      <c r="H19" s="88">
        <v>0</v>
      </c>
      <c r="I19" s="88">
        <v>0</v>
      </c>
      <c r="J19" s="88">
        <v>0</v>
      </c>
      <c r="K19" s="88">
        <v>8000</v>
      </c>
      <c r="L19" s="42">
        <f>(D19+E19+F19+H19+I19+J19)*L2</f>
        <v>9784</v>
      </c>
      <c r="M19" s="41">
        <f>SUM(D19+E19+F19+H19+I19+J19+K19+L19-N2)*M2</f>
        <v>9805.880000000001</v>
      </c>
      <c r="N19" s="40"/>
      <c r="O19" s="40"/>
      <c r="P19" s="99">
        <f>SUM(D19:M19)-N2</f>
        <v>149889.88</v>
      </c>
    </row>
    <row r="20" spans="1:18" ht="125.25" customHeight="1" thickBot="1" x14ac:dyDescent="0.35">
      <c r="A20" s="43"/>
      <c r="B20" s="43"/>
      <c r="C20" s="43"/>
      <c r="D20" s="43"/>
      <c r="E20" s="44" t="s">
        <v>54</v>
      </c>
      <c r="F20" s="43"/>
      <c r="G20" s="43"/>
      <c r="H20" s="43"/>
      <c r="I20" s="43"/>
      <c r="J20" s="43"/>
      <c r="K20" s="45"/>
      <c r="L20" s="44" t="s">
        <v>54</v>
      </c>
      <c r="M20" s="44" t="s">
        <v>54</v>
      </c>
      <c r="N20" s="97">
        <f>(E19+L19)</f>
        <v>29334</v>
      </c>
      <c r="O20" s="98">
        <f>P19-M19</f>
        <v>140084</v>
      </c>
    </row>
    <row r="21" spans="1:18" ht="18.600000000000001" thickBot="1" x14ac:dyDescent="0.4">
      <c r="E21" s="90">
        <f>E19/D19</f>
        <v>0.2</v>
      </c>
      <c r="L21" s="90">
        <f>L19/(D19+E19+F19+H19+I19+J19)</f>
        <v>0.08</v>
      </c>
      <c r="M21" s="96">
        <f>M19/(D19+E19+F19+G19+H19+I19+J19+K19+L19-N2)</f>
        <v>7.0000000000000007E-2</v>
      </c>
      <c r="P21" s="46" t="s">
        <v>55</v>
      </c>
      <c r="Q21" s="47">
        <v>0</v>
      </c>
    </row>
    <row r="22" spans="1:18" ht="18.600000000000001" thickBot="1" x14ac:dyDescent="0.4">
      <c r="A22" s="48"/>
      <c r="P22" s="46" t="s">
        <v>56</v>
      </c>
      <c r="Q22" s="47">
        <v>0</v>
      </c>
    </row>
    <row r="23" spans="1:18" ht="21" customHeight="1" x14ac:dyDescent="0.35">
      <c r="D23" s="49"/>
      <c r="E23" s="49"/>
      <c r="F23" s="49"/>
      <c r="H23" s="50" t="s">
        <v>184</v>
      </c>
      <c r="J23" s="48" t="s">
        <v>57</v>
      </c>
      <c r="L23" s="48" t="s">
        <v>58</v>
      </c>
      <c r="R23" s="51" t="s">
        <v>59</v>
      </c>
    </row>
    <row r="24" spans="1:18" ht="25.8" x14ac:dyDescent="0.5">
      <c r="A24" s="52"/>
      <c r="D24" s="53"/>
      <c r="E24" s="53"/>
      <c r="F24" s="53"/>
      <c r="H24" s="89" t="e">
        <f>1-(C4/C12)</f>
        <v>#DIV/0!</v>
      </c>
      <c r="J24" s="91" t="e">
        <f>(D19+N20)/B19</f>
        <v>#DIV/0!</v>
      </c>
      <c r="L24" s="93">
        <f>(K19+(L2*D24))/O20</f>
        <v>5.7108591987664548E-2</v>
      </c>
      <c r="R24" s="95">
        <f xml:space="preserve"> Q21 + Q22 + P19</f>
        <v>149889.88</v>
      </c>
    </row>
    <row r="25" spans="1:18" x14ac:dyDescent="0.3">
      <c r="A25" s="54"/>
      <c r="D25" s="55"/>
      <c r="E25" s="55"/>
      <c r="F25" s="55"/>
    </row>
    <row r="26" spans="1:18" x14ac:dyDescent="0.3">
      <c r="A26" s="54"/>
      <c r="H26" s="48" t="s">
        <v>60</v>
      </c>
      <c r="J26" s="48" t="s">
        <v>61</v>
      </c>
      <c r="L26" s="48" t="s">
        <v>62</v>
      </c>
    </row>
    <row r="27" spans="1:18" ht="21" customHeight="1" x14ac:dyDescent="0.3">
      <c r="A27" s="54"/>
      <c r="H27" s="91">
        <f>C19</f>
        <v>85000</v>
      </c>
      <c r="J27" s="92">
        <f>C19*D2</f>
        <v>12750</v>
      </c>
      <c r="L27" s="94">
        <f>1-L24</f>
        <v>0.9428914080123354</v>
      </c>
    </row>
    <row r="28" spans="1:18" x14ac:dyDescent="0.3">
      <c r="A28" s="71"/>
      <c r="B28" s="71"/>
      <c r="C28" s="71"/>
      <c r="D28" s="71"/>
      <c r="E28" s="71"/>
    </row>
    <row r="29" spans="1:18" ht="33.6" x14ac:dyDescent="0.65">
      <c r="A29" s="85"/>
      <c r="B29" s="85"/>
      <c r="C29" s="85"/>
      <c r="D29" s="85"/>
      <c r="E29" s="85"/>
    </row>
  </sheetData>
  <mergeCells count="9">
    <mergeCell ref="J4:J18"/>
    <mergeCell ref="K4:K18"/>
    <mergeCell ref="F19:G19"/>
    <mergeCell ref="F3:G3"/>
    <mergeCell ref="A4:D18"/>
    <mergeCell ref="E4:E18"/>
    <mergeCell ref="F4:G18"/>
    <mergeCell ref="H4:H18"/>
    <mergeCell ref="I4:I18"/>
  </mergeCells>
  <conditionalFormatting sqref="L24">
    <cfRule type="cellIs" dxfId="1" priority="2" operator="greaterThan">
      <formula>0.3333</formula>
    </cfRule>
  </conditionalFormatting>
  <conditionalFormatting sqref="L27">
    <cfRule type="cellIs" dxfId="0" priority="1" operator="lessThan">
      <formula>0.6667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54"/>
  <sheetViews>
    <sheetView zoomScale="75" zoomScaleNormal="75" workbookViewId="0"/>
  </sheetViews>
  <sheetFormatPr defaultColWidth="9.109375" defaultRowHeight="14.4" x14ac:dyDescent="0.3"/>
  <cols>
    <col min="1" max="1" width="31.33203125" style="24" customWidth="1"/>
    <col min="2" max="2" width="6.109375" style="24" bestFit="1" customWidth="1"/>
    <col min="3" max="3" width="19.109375" style="24" customWidth="1"/>
    <col min="4" max="4" width="17.88671875" style="24" customWidth="1"/>
    <col min="5" max="5" width="20.5546875" style="24" customWidth="1"/>
    <col min="6" max="6" width="14.33203125" style="24" customWidth="1"/>
    <col min="7" max="7" width="12.109375" style="24" bestFit="1" customWidth="1"/>
    <col min="8" max="8" width="20" style="24" customWidth="1"/>
    <col min="9" max="9" width="19" style="24" customWidth="1"/>
    <col min="10" max="10" width="19.109375" style="24" customWidth="1"/>
    <col min="11" max="11" width="21.88671875" style="24" customWidth="1"/>
    <col min="12" max="12" width="15.109375" style="24" bestFit="1" customWidth="1"/>
    <col min="13" max="13" width="15.6640625" style="24" customWidth="1"/>
    <col min="14" max="14" width="21.33203125" style="24" customWidth="1"/>
    <col min="15" max="15" width="12.5546875" style="24" customWidth="1"/>
    <col min="16" max="16" width="33.6640625" style="24" customWidth="1"/>
    <col min="17" max="17" width="12.44140625" style="24" customWidth="1"/>
    <col min="18" max="18" width="37.5546875" style="24" customWidth="1"/>
    <col min="19" max="16384" width="9.109375" style="24"/>
  </cols>
  <sheetData>
    <row r="1" spans="1:16" ht="87.75" customHeight="1" thickBot="1" x14ac:dyDescent="0.35">
      <c r="A1" s="23" t="s">
        <v>25</v>
      </c>
      <c r="D1" s="25" t="s">
        <v>26</v>
      </c>
      <c r="E1" s="25" t="s">
        <v>27</v>
      </c>
      <c r="F1" s="26"/>
      <c r="G1" s="26"/>
      <c r="H1" s="26"/>
      <c r="I1" s="26"/>
      <c r="J1" s="26"/>
      <c r="K1" s="26"/>
      <c r="L1" s="25" t="s">
        <v>28</v>
      </c>
      <c r="M1" s="25" t="s">
        <v>29</v>
      </c>
      <c r="N1" s="25" t="s">
        <v>30</v>
      </c>
    </row>
    <row r="2" spans="1:16" s="28" customFormat="1" ht="16.2" thickBot="1" x14ac:dyDescent="0.35">
      <c r="A2" s="27"/>
      <c r="C2" s="29" t="s">
        <v>31</v>
      </c>
      <c r="D2" s="30">
        <v>0</v>
      </c>
      <c r="E2" s="30">
        <v>0</v>
      </c>
      <c r="F2" s="29"/>
      <c r="G2" s="29"/>
      <c r="H2" s="29"/>
      <c r="I2" s="29"/>
      <c r="J2" s="29"/>
      <c r="K2" s="29"/>
      <c r="L2" s="30">
        <v>0</v>
      </c>
      <c r="M2" s="30">
        <v>0</v>
      </c>
      <c r="N2" s="31">
        <v>0</v>
      </c>
    </row>
    <row r="3" spans="1:16" s="36" customFormat="1" ht="45" customHeight="1" x14ac:dyDescent="0.3">
      <c r="A3" s="32" t="s">
        <v>32</v>
      </c>
      <c r="B3" s="33" t="s">
        <v>33</v>
      </c>
      <c r="C3" s="34" t="s">
        <v>34</v>
      </c>
      <c r="D3" s="35" t="s">
        <v>35</v>
      </c>
      <c r="E3" s="32" t="s">
        <v>36</v>
      </c>
      <c r="F3" s="174" t="s">
        <v>37</v>
      </c>
      <c r="G3" s="175"/>
      <c r="H3" s="33" t="s">
        <v>38</v>
      </c>
      <c r="I3" s="33" t="s">
        <v>39</v>
      </c>
      <c r="J3" s="33" t="s">
        <v>40</v>
      </c>
      <c r="K3" s="33" t="s">
        <v>41</v>
      </c>
      <c r="L3" s="32" t="s">
        <v>42</v>
      </c>
      <c r="M3" s="32" t="s">
        <v>43</v>
      </c>
      <c r="N3" s="35" t="s">
        <v>44</v>
      </c>
      <c r="O3" s="34" t="s">
        <v>45</v>
      </c>
      <c r="P3" s="33" t="s">
        <v>46</v>
      </c>
    </row>
    <row r="4" spans="1:16" ht="15" customHeight="1" x14ac:dyDescent="0.3">
      <c r="A4" s="215" t="s">
        <v>47</v>
      </c>
      <c r="B4" s="216"/>
      <c r="C4" s="216"/>
      <c r="D4" s="216"/>
      <c r="E4" s="219"/>
      <c r="F4" s="178" t="s">
        <v>48</v>
      </c>
      <c r="G4" s="179"/>
      <c r="H4" s="182" t="s">
        <v>49</v>
      </c>
      <c r="I4" s="206" t="s">
        <v>50</v>
      </c>
      <c r="J4" s="209" t="s">
        <v>51</v>
      </c>
      <c r="K4" s="212" t="s">
        <v>52</v>
      </c>
      <c r="L4" s="37"/>
      <c r="M4" s="37"/>
      <c r="N4" s="38"/>
      <c r="O4" s="38"/>
      <c r="P4" s="37"/>
    </row>
    <row r="5" spans="1:16" x14ac:dyDescent="0.3">
      <c r="A5" s="217"/>
      <c r="B5" s="217"/>
      <c r="C5" s="217"/>
      <c r="D5" s="217"/>
      <c r="E5" s="220"/>
      <c r="F5" s="180"/>
      <c r="G5" s="180"/>
      <c r="H5" s="183"/>
      <c r="I5" s="207"/>
      <c r="J5" s="210"/>
      <c r="K5" s="213"/>
      <c r="L5" s="37"/>
      <c r="M5" s="37"/>
      <c r="N5" s="38"/>
      <c r="O5" s="38"/>
      <c r="P5" s="37"/>
    </row>
    <row r="6" spans="1:16" x14ac:dyDescent="0.3">
      <c r="A6" s="217"/>
      <c r="B6" s="217"/>
      <c r="C6" s="217"/>
      <c r="D6" s="217"/>
      <c r="E6" s="220"/>
      <c r="F6" s="180"/>
      <c r="G6" s="180"/>
      <c r="H6" s="183"/>
      <c r="I6" s="207"/>
      <c r="J6" s="210"/>
      <c r="K6" s="213"/>
      <c r="L6" s="37"/>
      <c r="M6" s="37"/>
      <c r="N6" s="38"/>
      <c r="O6" s="38"/>
      <c r="P6" s="37"/>
    </row>
    <row r="7" spans="1:16" x14ac:dyDescent="0.3">
      <c r="A7" s="217"/>
      <c r="B7" s="217"/>
      <c r="C7" s="217"/>
      <c r="D7" s="217"/>
      <c r="E7" s="220"/>
      <c r="F7" s="180"/>
      <c r="G7" s="180"/>
      <c r="H7" s="183"/>
      <c r="I7" s="207"/>
      <c r="J7" s="210"/>
      <c r="K7" s="213"/>
      <c r="L7" s="37"/>
      <c r="M7" s="37"/>
      <c r="N7" s="38"/>
      <c r="O7" s="38"/>
      <c r="P7" s="37"/>
    </row>
    <row r="8" spans="1:16" x14ac:dyDescent="0.3">
      <c r="A8" s="217"/>
      <c r="B8" s="217"/>
      <c r="C8" s="217"/>
      <c r="D8" s="217"/>
      <c r="E8" s="220"/>
      <c r="F8" s="180"/>
      <c r="G8" s="180"/>
      <c r="H8" s="183"/>
      <c r="I8" s="207"/>
      <c r="J8" s="210"/>
      <c r="K8" s="213"/>
      <c r="L8" s="37"/>
      <c r="M8" s="37"/>
      <c r="N8" s="38"/>
      <c r="O8" s="38"/>
      <c r="P8" s="37"/>
    </row>
    <row r="9" spans="1:16" x14ac:dyDescent="0.3">
      <c r="A9" s="217"/>
      <c r="B9" s="217"/>
      <c r="C9" s="217"/>
      <c r="D9" s="217"/>
      <c r="E9" s="220"/>
      <c r="F9" s="180"/>
      <c r="G9" s="180"/>
      <c r="H9" s="183"/>
      <c r="I9" s="207"/>
      <c r="J9" s="210"/>
      <c r="K9" s="213"/>
      <c r="L9" s="37"/>
      <c r="M9" s="37"/>
      <c r="N9" s="38"/>
      <c r="O9" s="38"/>
      <c r="P9" s="37"/>
    </row>
    <row r="10" spans="1:16" x14ac:dyDescent="0.3">
      <c r="A10" s="217"/>
      <c r="B10" s="217"/>
      <c r="C10" s="217"/>
      <c r="D10" s="217"/>
      <c r="E10" s="220"/>
      <c r="F10" s="180"/>
      <c r="G10" s="180"/>
      <c r="H10" s="183"/>
      <c r="I10" s="207"/>
      <c r="J10" s="210"/>
      <c r="K10" s="213"/>
      <c r="L10" s="37"/>
      <c r="M10" s="37"/>
      <c r="N10" s="38"/>
      <c r="O10" s="38"/>
      <c r="P10" s="37"/>
    </row>
    <row r="11" spans="1:16" x14ac:dyDescent="0.3">
      <c r="A11" s="217"/>
      <c r="B11" s="217"/>
      <c r="C11" s="217"/>
      <c r="D11" s="217"/>
      <c r="E11" s="220"/>
      <c r="F11" s="180"/>
      <c r="G11" s="180"/>
      <c r="H11" s="183"/>
      <c r="I11" s="207"/>
      <c r="J11" s="210"/>
      <c r="K11" s="213"/>
      <c r="L11" s="37"/>
      <c r="M11" s="37"/>
      <c r="N11" s="38"/>
      <c r="O11" s="38"/>
      <c r="P11" s="37"/>
    </row>
    <row r="12" spans="1:16" x14ac:dyDescent="0.3">
      <c r="A12" s="217"/>
      <c r="B12" s="217"/>
      <c r="C12" s="217"/>
      <c r="D12" s="217"/>
      <c r="E12" s="220"/>
      <c r="F12" s="180"/>
      <c r="G12" s="180"/>
      <c r="H12" s="183"/>
      <c r="I12" s="207"/>
      <c r="J12" s="210"/>
      <c r="K12" s="213"/>
      <c r="L12" s="37"/>
      <c r="M12" s="37"/>
      <c r="N12" s="38"/>
      <c r="O12" s="38"/>
      <c r="P12" s="37"/>
    </row>
    <row r="13" spans="1:16" x14ac:dyDescent="0.3">
      <c r="A13" s="217"/>
      <c r="B13" s="217"/>
      <c r="C13" s="217"/>
      <c r="D13" s="217"/>
      <c r="E13" s="220"/>
      <c r="F13" s="180"/>
      <c r="G13" s="180"/>
      <c r="H13" s="183"/>
      <c r="I13" s="207"/>
      <c r="J13" s="210"/>
      <c r="K13" s="213"/>
      <c r="L13" s="37"/>
      <c r="M13" s="37"/>
      <c r="N13" s="38"/>
      <c r="O13" s="38"/>
      <c r="P13" s="37"/>
    </row>
    <row r="14" spans="1:16" x14ac:dyDescent="0.3">
      <c r="A14" s="217"/>
      <c r="B14" s="217"/>
      <c r="C14" s="217"/>
      <c r="D14" s="217"/>
      <c r="E14" s="220"/>
      <c r="F14" s="180"/>
      <c r="G14" s="180"/>
      <c r="H14" s="183"/>
      <c r="I14" s="207"/>
      <c r="J14" s="210"/>
      <c r="K14" s="213"/>
      <c r="L14" s="37"/>
      <c r="M14" s="37"/>
      <c r="N14" s="38"/>
      <c r="O14" s="38"/>
      <c r="P14" s="37"/>
    </row>
    <row r="15" spans="1:16" x14ac:dyDescent="0.3">
      <c r="A15" s="217"/>
      <c r="B15" s="217"/>
      <c r="C15" s="217"/>
      <c r="D15" s="217"/>
      <c r="E15" s="220"/>
      <c r="F15" s="180"/>
      <c r="G15" s="180"/>
      <c r="H15" s="183"/>
      <c r="I15" s="207"/>
      <c r="J15" s="210"/>
      <c r="K15" s="213"/>
      <c r="L15" s="37"/>
      <c r="M15" s="37"/>
      <c r="N15" s="38"/>
      <c r="O15" s="38"/>
      <c r="P15" s="37"/>
    </row>
    <row r="16" spans="1:16" x14ac:dyDescent="0.3">
      <c r="A16" s="217"/>
      <c r="B16" s="217"/>
      <c r="C16" s="217"/>
      <c r="D16" s="217"/>
      <c r="E16" s="220"/>
      <c r="F16" s="180"/>
      <c r="G16" s="180"/>
      <c r="H16" s="183"/>
      <c r="I16" s="207"/>
      <c r="J16" s="210"/>
      <c r="K16" s="213"/>
      <c r="L16" s="37"/>
      <c r="M16" s="37"/>
      <c r="N16" s="38"/>
      <c r="O16" s="38"/>
      <c r="P16" s="37"/>
    </row>
    <row r="17" spans="1:20" x14ac:dyDescent="0.3">
      <c r="A17" s="217"/>
      <c r="B17" s="217"/>
      <c r="C17" s="217"/>
      <c r="D17" s="217"/>
      <c r="E17" s="220"/>
      <c r="F17" s="180"/>
      <c r="G17" s="180"/>
      <c r="H17" s="183"/>
      <c r="I17" s="207"/>
      <c r="J17" s="210"/>
      <c r="K17" s="213"/>
      <c r="L17" s="37"/>
      <c r="M17" s="37"/>
      <c r="N17" s="38"/>
      <c r="O17" s="38"/>
      <c r="P17" s="37"/>
      <c r="R17" s="39"/>
    </row>
    <row r="18" spans="1:20" ht="15" thickBot="1" x14ac:dyDescent="0.35">
      <c r="A18" s="218"/>
      <c r="B18" s="218"/>
      <c r="C18" s="218"/>
      <c r="D18" s="218"/>
      <c r="E18" s="221"/>
      <c r="F18" s="181"/>
      <c r="G18" s="181"/>
      <c r="H18" s="184"/>
      <c r="I18" s="208"/>
      <c r="J18" s="211"/>
      <c r="K18" s="214"/>
      <c r="L18" s="37"/>
      <c r="M18" s="37"/>
      <c r="N18" s="38"/>
      <c r="O18" s="38"/>
      <c r="P18" s="37"/>
    </row>
    <row r="19" spans="1:20" s="36" customFormat="1" ht="18.600000000000001" thickBot="1" x14ac:dyDescent="0.4">
      <c r="A19" s="40" t="s">
        <v>53</v>
      </c>
      <c r="B19" s="86">
        <f>'Tab B_Direct Labor'!D12+'Tab B_Direct Labor'!D25</f>
        <v>0</v>
      </c>
      <c r="C19" s="87">
        <f>'Tab B_Direct Labor'!F12+'Tab B_Direct Labor'!F25</f>
        <v>0</v>
      </c>
      <c r="D19" s="87">
        <f>('Tab B_Direct Labor'!F12+'Tab B_Direct Labor'!F25)+('Tab B_Direct Labor'!F12+'Tab B_Direct Labor'!F25)*D2</f>
        <v>0</v>
      </c>
      <c r="E19" s="41">
        <f>D19*E2</f>
        <v>0</v>
      </c>
      <c r="F19" s="172">
        <f>'Tab C_Materials &amp; Supplies'!E15</f>
        <v>0</v>
      </c>
      <c r="G19" s="173"/>
      <c r="H19" s="88">
        <f>'Tab D_Equipment'!E10</f>
        <v>0</v>
      </c>
      <c r="I19" s="88">
        <f>'Tab E_Other Direct Costs'!E14</f>
        <v>0</v>
      </c>
      <c r="J19" s="88">
        <f>'Tab F_Travel'!F9</f>
        <v>0</v>
      </c>
      <c r="K19" s="88">
        <f>'Tab G_Subcontracts'!E9</f>
        <v>0</v>
      </c>
      <c r="L19" s="42">
        <f>(D19+E19+F19+H19+I19+J19)*L2</f>
        <v>0</v>
      </c>
      <c r="M19" s="41">
        <f>SUM(D19+E19+F19+H19+I19+J19+K19+L19-N2)*M2</f>
        <v>0</v>
      </c>
      <c r="N19" s="40"/>
      <c r="O19" s="40"/>
      <c r="P19" s="99">
        <f>SUM(D19:M19)-N2</f>
        <v>0</v>
      </c>
    </row>
    <row r="20" spans="1:20" ht="125.25" customHeight="1" thickBot="1" x14ac:dyDescent="0.35">
      <c r="A20" s="43"/>
      <c r="B20" s="43"/>
      <c r="C20" s="43"/>
      <c r="D20" s="43"/>
      <c r="E20" s="44" t="s">
        <v>54</v>
      </c>
      <c r="F20" s="43"/>
      <c r="G20" s="43"/>
      <c r="H20" s="43"/>
      <c r="I20" s="43"/>
      <c r="J20" s="43"/>
      <c r="K20" s="45"/>
      <c r="L20" s="44" t="s">
        <v>54</v>
      </c>
      <c r="M20" s="44" t="s">
        <v>54</v>
      </c>
      <c r="N20" s="97">
        <f>(E19+L19)</f>
        <v>0</v>
      </c>
      <c r="O20" s="98">
        <f>P19-M19</f>
        <v>0</v>
      </c>
    </row>
    <row r="21" spans="1:20" ht="18.600000000000001" thickBot="1" x14ac:dyDescent="0.4">
      <c r="E21" s="90" t="e">
        <f>E19/D19</f>
        <v>#DIV/0!</v>
      </c>
      <c r="L21" s="90" t="e">
        <f>L19/(D19+E19+F19+H19+I19+J19)</f>
        <v>#DIV/0!</v>
      </c>
      <c r="M21" s="96" t="e">
        <f>M19/(D19+E19+F19+G19+H19+I19+J19+K19+L19-N2)</f>
        <v>#DIV/0!</v>
      </c>
      <c r="P21" s="46" t="s">
        <v>55</v>
      </c>
      <c r="Q21" s="47">
        <v>0</v>
      </c>
    </row>
    <row r="22" spans="1:20" ht="18.600000000000001" thickBot="1" x14ac:dyDescent="0.4">
      <c r="A22" s="48"/>
      <c r="P22" s="46" t="s">
        <v>56</v>
      </c>
      <c r="Q22" s="47">
        <v>0</v>
      </c>
    </row>
    <row r="23" spans="1:20" ht="21" customHeight="1" x14ac:dyDescent="0.35">
      <c r="D23" s="49"/>
      <c r="E23" s="49"/>
      <c r="F23" s="49"/>
      <c r="H23" s="50"/>
      <c r="J23" s="48" t="s">
        <v>57</v>
      </c>
      <c r="L23" s="48" t="s">
        <v>58</v>
      </c>
      <c r="R23" s="51" t="s">
        <v>59</v>
      </c>
    </row>
    <row r="24" spans="1:20" ht="25.8" x14ac:dyDescent="0.5">
      <c r="A24" s="52"/>
      <c r="D24" s="53"/>
      <c r="E24" s="53"/>
      <c r="F24" s="53"/>
      <c r="H24" s="89"/>
      <c r="J24" s="91" t="e">
        <f>(D19+N20)/B19</f>
        <v>#DIV/0!</v>
      </c>
      <c r="L24" s="93" t="e">
        <f>K19/O20</f>
        <v>#DIV/0!</v>
      </c>
      <c r="R24" s="95">
        <f xml:space="preserve"> Q21 + Q22 + P19</f>
        <v>0</v>
      </c>
    </row>
    <row r="25" spans="1:20" x14ac:dyDescent="0.3">
      <c r="A25" s="54"/>
      <c r="D25" s="55"/>
      <c r="E25" s="55"/>
      <c r="F25" s="55"/>
    </row>
    <row r="26" spans="1:20" x14ac:dyDescent="0.3">
      <c r="A26" s="54"/>
      <c r="H26" s="48" t="s">
        <v>60</v>
      </c>
      <c r="J26" s="48" t="s">
        <v>61</v>
      </c>
      <c r="L26" s="48" t="s">
        <v>62</v>
      </c>
    </row>
    <row r="27" spans="1:20" ht="21" customHeight="1" thickBot="1" x14ac:dyDescent="0.35">
      <c r="A27" s="54"/>
      <c r="H27" s="91">
        <f>C19</f>
        <v>0</v>
      </c>
      <c r="J27" s="92">
        <f>C19*D2</f>
        <v>0</v>
      </c>
      <c r="L27" s="94" t="e">
        <f>1-L24</f>
        <v>#DIV/0!</v>
      </c>
    </row>
    <row r="28" spans="1:20" ht="17.25" customHeight="1" x14ac:dyDescent="0.3">
      <c r="A28" s="185" t="s">
        <v>63</v>
      </c>
      <c r="B28" s="186"/>
      <c r="C28" s="186"/>
      <c r="D28" s="186"/>
      <c r="E28" s="186"/>
      <c r="F28" s="186"/>
      <c r="G28" s="186"/>
      <c r="H28" s="186"/>
      <c r="I28" s="186"/>
      <c r="J28" s="186"/>
      <c r="K28" s="186"/>
      <c r="L28" s="186"/>
      <c r="M28" s="186"/>
      <c r="N28" s="186"/>
      <c r="O28" s="186"/>
      <c r="P28" s="186"/>
      <c r="Q28" s="186"/>
      <c r="R28" s="186"/>
      <c r="S28" s="186"/>
      <c r="T28" s="187"/>
    </row>
    <row r="29" spans="1:20" ht="34.5" customHeight="1" thickBot="1" x14ac:dyDescent="0.35">
      <c r="A29" s="188"/>
      <c r="B29" s="189"/>
      <c r="C29" s="189"/>
      <c r="D29" s="189"/>
      <c r="E29" s="189"/>
      <c r="F29" s="189"/>
      <c r="G29" s="189"/>
      <c r="H29" s="189"/>
      <c r="I29" s="189"/>
      <c r="J29" s="189"/>
      <c r="K29" s="189"/>
      <c r="L29" s="189"/>
      <c r="M29" s="189"/>
      <c r="N29" s="189"/>
      <c r="O29" s="189"/>
      <c r="P29" s="189"/>
      <c r="Q29" s="189"/>
      <c r="R29" s="189"/>
      <c r="S29" s="189"/>
      <c r="T29" s="190"/>
    </row>
    <row r="30" spans="1:20" ht="34.5" customHeight="1" x14ac:dyDescent="0.3">
      <c r="A30" s="196" t="s">
        <v>64</v>
      </c>
      <c r="B30" s="197"/>
      <c r="C30" s="197"/>
      <c r="D30" s="197"/>
      <c r="E30" s="198"/>
      <c r="F30" s="141"/>
      <c r="G30" s="160" t="s">
        <v>65</v>
      </c>
      <c r="H30" s="161"/>
      <c r="I30" s="161"/>
      <c r="J30" s="161"/>
      <c r="K30" s="162"/>
      <c r="L30" s="141"/>
      <c r="M30" s="166" t="s">
        <v>66</v>
      </c>
      <c r="N30" s="167"/>
      <c r="O30" s="167"/>
      <c r="P30" s="168"/>
      <c r="Q30" s="141"/>
      <c r="R30" s="125"/>
      <c r="S30" s="125"/>
      <c r="T30" s="125"/>
    </row>
    <row r="31" spans="1:20" ht="17.25" customHeight="1" thickBot="1" x14ac:dyDescent="0.35">
      <c r="A31" s="199"/>
      <c r="B31" s="200"/>
      <c r="C31" s="200"/>
      <c r="D31" s="200"/>
      <c r="E31" s="201"/>
      <c r="F31" s="142"/>
      <c r="G31" s="163"/>
      <c r="H31" s="164"/>
      <c r="I31" s="164"/>
      <c r="J31" s="164"/>
      <c r="K31" s="165"/>
      <c r="L31" s="142"/>
      <c r="M31" s="169"/>
      <c r="N31" s="170"/>
      <c r="O31" s="170"/>
      <c r="P31" s="171"/>
      <c r="Q31" s="142"/>
    </row>
    <row r="32" spans="1:20" ht="17.25" customHeight="1" x14ac:dyDescent="0.3">
      <c r="A32" s="155" t="s">
        <v>67</v>
      </c>
      <c r="B32" s="156"/>
      <c r="C32" s="156"/>
      <c r="D32" s="156"/>
      <c r="E32" s="157"/>
      <c r="F32" s="142"/>
      <c r="G32" s="155" t="s">
        <v>68</v>
      </c>
      <c r="H32" s="156"/>
      <c r="I32" s="156"/>
      <c r="J32" s="156"/>
      <c r="K32" s="157"/>
      <c r="L32" s="142"/>
      <c r="M32" s="155" t="s">
        <v>69</v>
      </c>
      <c r="N32" s="156"/>
      <c r="O32" s="156"/>
      <c r="P32" s="157"/>
      <c r="Q32" s="142"/>
      <c r="R32" s="56"/>
      <c r="S32" s="56"/>
    </row>
    <row r="33" spans="1:23" ht="17.25" customHeight="1" x14ac:dyDescent="0.3">
      <c r="A33" s="155"/>
      <c r="B33" s="156"/>
      <c r="C33" s="156"/>
      <c r="D33" s="156"/>
      <c r="E33" s="157"/>
      <c r="F33" s="142"/>
      <c r="G33" s="155"/>
      <c r="H33" s="156"/>
      <c r="I33" s="156"/>
      <c r="J33" s="156"/>
      <c r="K33" s="157"/>
      <c r="L33" s="142"/>
      <c r="M33" s="155"/>
      <c r="N33" s="156"/>
      <c r="O33" s="156"/>
      <c r="P33" s="157"/>
      <c r="Q33" s="142"/>
      <c r="R33" s="56"/>
      <c r="S33" s="56"/>
    </row>
    <row r="34" spans="1:23" ht="17.25" customHeight="1" x14ac:dyDescent="0.3">
      <c r="A34" s="155"/>
      <c r="B34" s="156"/>
      <c r="C34" s="156"/>
      <c r="D34" s="156"/>
      <c r="E34" s="157"/>
      <c r="F34" s="142"/>
      <c r="G34" s="155"/>
      <c r="H34" s="156"/>
      <c r="I34" s="156"/>
      <c r="J34" s="156"/>
      <c r="K34" s="157"/>
      <c r="L34" s="142"/>
      <c r="M34" s="155"/>
      <c r="N34" s="156"/>
      <c r="O34" s="156"/>
      <c r="P34" s="157"/>
      <c r="Q34" s="142"/>
      <c r="R34" s="56"/>
      <c r="S34" s="56"/>
    </row>
    <row r="35" spans="1:23" ht="21" customHeight="1" x14ac:dyDescent="0.4">
      <c r="A35" s="203"/>
      <c r="B35" s="204"/>
      <c r="C35" s="204"/>
      <c r="D35" s="204"/>
      <c r="E35" s="205"/>
      <c r="F35" s="142"/>
      <c r="G35" s="155"/>
      <c r="H35" s="156"/>
      <c r="I35" s="156"/>
      <c r="J35" s="156"/>
      <c r="K35" s="157"/>
      <c r="L35" s="142"/>
      <c r="M35" s="155"/>
      <c r="N35" s="156"/>
      <c r="O35" s="156"/>
      <c r="P35" s="157"/>
      <c r="Q35" s="142"/>
      <c r="R35" s="57"/>
    </row>
    <row r="36" spans="1:23" ht="21" customHeight="1" x14ac:dyDescent="0.4">
      <c r="A36" s="203"/>
      <c r="B36" s="204"/>
      <c r="C36" s="204"/>
      <c r="D36" s="204"/>
      <c r="E36" s="205"/>
      <c r="F36" s="142"/>
      <c r="G36" s="155"/>
      <c r="H36" s="156"/>
      <c r="I36" s="156"/>
      <c r="J36" s="156"/>
      <c r="K36" s="157"/>
      <c r="L36" s="142"/>
      <c r="M36" s="155"/>
      <c r="N36" s="156"/>
      <c r="O36" s="156"/>
      <c r="P36" s="157"/>
      <c r="Q36" s="142"/>
      <c r="R36" s="57"/>
    </row>
    <row r="37" spans="1:23" ht="21" customHeight="1" x14ac:dyDescent="0.4">
      <c r="A37" s="203"/>
      <c r="B37" s="204"/>
      <c r="C37" s="204"/>
      <c r="D37" s="204"/>
      <c r="E37" s="205"/>
      <c r="F37" s="142"/>
      <c r="G37" s="155"/>
      <c r="H37" s="156"/>
      <c r="I37" s="156"/>
      <c r="J37" s="156"/>
      <c r="K37" s="157"/>
      <c r="L37" s="142"/>
      <c r="M37" s="155"/>
      <c r="N37" s="156"/>
      <c r="O37" s="156"/>
      <c r="P37" s="157"/>
      <c r="Q37" s="142"/>
      <c r="R37" s="57"/>
    </row>
    <row r="38" spans="1:23" ht="21" customHeight="1" x14ac:dyDescent="0.4">
      <c r="A38" s="203"/>
      <c r="B38" s="204"/>
      <c r="C38" s="204"/>
      <c r="D38" s="204"/>
      <c r="E38" s="205"/>
      <c r="F38" s="142"/>
      <c r="G38" s="155"/>
      <c r="H38" s="156"/>
      <c r="I38" s="156"/>
      <c r="J38" s="156"/>
      <c r="K38" s="157"/>
      <c r="L38" s="142"/>
      <c r="M38" s="155"/>
      <c r="N38" s="156"/>
      <c r="O38" s="156"/>
      <c r="P38" s="157"/>
      <c r="Q38" s="142"/>
      <c r="R38" s="57"/>
    </row>
    <row r="39" spans="1:23" ht="21" customHeight="1" x14ac:dyDescent="0.4">
      <c r="A39" s="203"/>
      <c r="B39" s="204"/>
      <c r="C39" s="204"/>
      <c r="D39" s="204"/>
      <c r="E39" s="205"/>
      <c r="F39" s="142"/>
      <c r="G39" s="155"/>
      <c r="H39" s="156"/>
      <c r="I39" s="156"/>
      <c r="J39" s="156"/>
      <c r="K39" s="157"/>
      <c r="L39" s="142"/>
      <c r="M39" s="155"/>
      <c r="N39" s="156"/>
      <c r="O39" s="156"/>
      <c r="P39" s="157"/>
      <c r="Q39" s="142"/>
      <c r="R39" s="57"/>
    </row>
    <row r="40" spans="1:23" ht="21" customHeight="1" x14ac:dyDescent="0.4">
      <c r="A40" s="203"/>
      <c r="B40" s="204"/>
      <c r="C40" s="204"/>
      <c r="D40" s="204"/>
      <c r="E40" s="205"/>
      <c r="F40" s="142"/>
      <c r="G40" s="155"/>
      <c r="H40" s="156"/>
      <c r="I40" s="156"/>
      <c r="J40" s="156"/>
      <c r="K40" s="157"/>
      <c r="L40" s="142"/>
      <c r="M40" s="155"/>
      <c r="N40" s="156"/>
      <c r="O40" s="156"/>
      <c r="P40" s="157"/>
      <c r="Q40" s="142"/>
      <c r="R40" s="57"/>
    </row>
    <row r="41" spans="1:23" ht="57" customHeight="1" x14ac:dyDescent="0.4">
      <c r="A41" s="203"/>
      <c r="B41" s="204"/>
      <c r="C41" s="204"/>
      <c r="D41" s="204"/>
      <c r="E41" s="205"/>
      <c r="F41" s="142"/>
      <c r="G41" s="155"/>
      <c r="H41" s="156"/>
      <c r="I41" s="156"/>
      <c r="J41" s="156"/>
      <c r="K41" s="157"/>
      <c r="L41" s="142"/>
      <c r="M41" s="155"/>
      <c r="N41" s="156"/>
      <c r="O41" s="156"/>
      <c r="P41" s="157"/>
      <c r="Q41" s="142"/>
      <c r="R41" s="57"/>
    </row>
    <row r="42" spans="1:23" ht="91.5" customHeight="1" x14ac:dyDescent="0.5">
      <c r="A42" s="143" t="s">
        <v>70</v>
      </c>
      <c r="B42" s="144"/>
      <c r="C42" s="144"/>
      <c r="D42" s="58" t="s">
        <v>71</v>
      </c>
      <c r="E42" s="59" t="s">
        <v>72</v>
      </c>
      <c r="F42" s="142"/>
      <c r="G42" s="147" t="s">
        <v>73</v>
      </c>
      <c r="H42" s="148"/>
      <c r="I42" s="127" t="s">
        <v>74</v>
      </c>
      <c r="J42" s="60"/>
      <c r="K42" s="61"/>
      <c r="L42" s="142"/>
      <c r="M42" s="158" t="s">
        <v>73</v>
      </c>
      <c r="N42" s="159"/>
      <c r="O42" s="62" t="s">
        <v>74</v>
      </c>
      <c r="P42" s="63"/>
      <c r="Q42" s="142"/>
      <c r="R42" s="57"/>
    </row>
    <row r="43" spans="1:23" ht="21" x14ac:dyDescent="0.4">
      <c r="A43" s="145" t="s">
        <v>75</v>
      </c>
      <c r="B43" s="146"/>
      <c r="C43" s="202"/>
      <c r="D43" s="64" t="s">
        <v>76</v>
      </c>
      <c r="E43" s="65" t="s">
        <v>77</v>
      </c>
      <c r="F43" s="142"/>
      <c r="G43" s="145" t="s">
        <v>78</v>
      </c>
      <c r="H43" s="146"/>
      <c r="I43" s="126" t="s">
        <v>79</v>
      </c>
      <c r="J43" s="60"/>
      <c r="K43" s="61"/>
      <c r="L43" s="142"/>
      <c r="M43" s="145" t="s">
        <v>80</v>
      </c>
      <c r="N43" s="146"/>
      <c r="O43" s="62" t="s">
        <v>81</v>
      </c>
      <c r="P43" s="66"/>
      <c r="Q43" s="142"/>
      <c r="R43" s="57"/>
    </row>
    <row r="44" spans="1:23" ht="21" x14ac:dyDescent="0.4">
      <c r="A44" s="145" t="s">
        <v>7</v>
      </c>
      <c r="B44" s="146"/>
      <c r="C44" s="202"/>
      <c r="D44" s="64" t="s">
        <v>82</v>
      </c>
      <c r="E44" s="65" t="s">
        <v>83</v>
      </c>
      <c r="F44" s="142"/>
      <c r="G44" s="145" t="s">
        <v>84</v>
      </c>
      <c r="H44" s="146"/>
      <c r="I44" s="126" t="s">
        <v>85</v>
      </c>
      <c r="J44" s="64"/>
      <c r="K44" s="65"/>
      <c r="L44" s="142"/>
      <c r="M44" s="145" t="s">
        <v>86</v>
      </c>
      <c r="N44" s="146"/>
      <c r="O44" s="62" t="s">
        <v>87</v>
      </c>
      <c r="P44" s="65"/>
      <c r="Q44" s="142"/>
    </row>
    <row r="45" spans="1:23" ht="23.25" customHeight="1" x14ac:dyDescent="0.4">
      <c r="A45" s="145" t="s">
        <v>88</v>
      </c>
      <c r="B45" s="146"/>
      <c r="C45" s="202"/>
      <c r="D45" s="64" t="s">
        <v>89</v>
      </c>
      <c r="E45" s="65" t="s">
        <v>90</v>
      </c>
      <c r="F45" s="142"/>
      <c r="G45" s="145" t="s">
        <v>91</v>
      </c>
      <c r="H45" s="146"/>
      <c r="I45" s="126" t="s">
        <v>92</v>
      </c>
      <c r="J45" s="129"/>
      <c r="K45" s="67"/>
      <c r="L45" s="142"/>
      <c r="M45" s="145" t="s">
        <v>93</v>
      </c>
      <c r="N45" s="146"/>
      <c r="O45" s="128" t="s">
        <v>94</v>
      </c>
      <c r="P45" s="67"/>
      <c r="Q45" s="142"/>
      <c r="R45" s="56"/>
      <c r="S45" s="56"/>
      <c r="T45" s="56"/>
      <c r="U45" s="56"/>
      <c r="V45" s="56"/>
      <c r="W45" s="56"/>
    </row>
    <row r="46" spans="1:23" s="73" customFormat="1" ht="19.5" customHeight="1" x14ac:dyDescent="0.4">
      <c r="A46" s="145" t="s">
        <v>95</v>
      </c>
      <c r="B46" s="146"/>
      <c r="C46" s="202"/>
      <c r="D46" s="64" t="s">
        <v>96</v>
      </c>
      <c r="E46" s="65" t="s">
        <v>97</v>
      </c>
      <c r="F46" s="142"/>
      <c r="G46" s="145" t="s">
        <v>98</v>
      </c>
      <c r="H46" s="146"/>
      <c r="I46" s="126" t="s">
        <v>99</v>
      </c>
      <c r="J46" s="68"/>
      <c r="K46" s="69"/>
      <c r="L46" s="142"/>
      <c r="M46" s="70"/>
      <c r="N46" s="68"/>
      <c r="O46" s="68"/>
      <c r="P46" s="69"/>
      <c r="Q46" s="142"/>
      <c r="R46" s="71"/>
      <c r="S46" s="72"/>
      <c r="T46" s="72"/>
      <c r="U46" s="72"/>
    </row>
    <row r="47" spans="1:23" ht="21.75" customHeight="1" x14ac:dyDescent="0.65">
      <c r="A47" s="145" t="s">
        <v>13</v>
      </c>
      <c r="B47" s="146"/>
      <c r="C47" s="202"/>
      <c r="D47" s="64" t="s">
        <v>100</v>
      </c>
      <c r="E47" s="65" t="s">
        <v>101</v>
      </c>
      <c r="F47" s="142"/>
      <c r="G47" s="145" t="s">
        <v>102</v>
      </c>
      <c r="H47" s="146"/>
      <c r="I47" s="126" t="s">
        <v>103</v>
      </c>
      <c r="J47" s="74"/>
      <c r="K47" s="75"/>
      <c r="L47" s="142"/>
      <c r="M47" s="76"/>
      <c r="N47" s="77"/>
      <c r="O47" s="77"/>
      <c r="P47" s="75"/>
      <c r="Q47" s="142"/>
      <c r="R47" s="78"/>
      <c r="S47" s="78"/>
      <c r="T47" s="78"/>
      <c r="U47" s="78"/>
    </row>
    <row r="48" spans="1:23" ht="54.75" customHeight="1" x14ac:dyDescent="0.4">
      <c r="A48" s="138" t="s">
        <v>104</v>
      </c>
      <c r="B48" s="139"/>
      <c r="C48" s="140"/>
      <c r="D48" s="79" t="s">
        <v>105</v>
      </c>
      <c r="E48" s="80" t="s">
        <v>106</v>
      </c>
      <c r="F48" s="142"/>
      <c r="G48" s="153" t="s">
        <v>107</v>
      </c>
      <c r="H48" s="154"/>
      <c r="I48" s="126" t="s">
        <v>108</v>
      </c>
      <c r="J48" s="64"/>
      <c r="K48" s="65"/>
      <c r="L48" s="142"/>
      <c r="M48" s="133" t="s">
        <v>109</v>
      </c>
      <c r="N48" s="134"/>
      <c r="O48" s="134"/>
      <c r="P48" s="135"/>
      <c r="Q48" s="142"/>
    </row>
    <row r="49" spans="1:17" ht="21" x14ac:dyDescent="0.4">
      <c r="A49" s="191"/>
      <c r="B49" s="192"/>
      <c r="C49" s="193"/>
      <c r="D49" s="64"/>
      <c r="E49" s="65"/>
      <c r="F49" s="142"/>
      <c r="G49" s="149" t="s">
        <v>110</v>
      </c>
      <c r="H49" s="150"/>
      <c r="I49" s="126" t="s">
        <v>111</v>
      </c>
      <c r="J49" s="64"/>
      <c r="K49" s="65"/>
      <c r="L49" s="142"/>
      <c r="M49" s="81" t="s">
        <v>81</v>
      </c>
      <c r="N49" s="136" t="s">
        <v>112</v>
      </c>
      <c r="O49" s="136"/>
      <c r="P49" s="137"/>
      <c r="Q49" s="142"/>
    </row>
    <row r="50" spans="1:17" ht="21" x14ac:dyDescent="0.4">
      <c r="A50" s="194"/>
      <c r="B50" s="195"/>
      <c r="C50" s="193"/>
      <c r="D50" s="64"/>
      <c r="E50" s="65"/>
      <c r="F50" s="142"/>
      <c r="G50" s="151" t="s">
        <v>113</v>
      </c>
      <c r="H50" s="152"/>
      <c r="I50" s="126" t="s">
        <v>114</v>
      </c>
      <c r="J50" s="64"/>
      <c r="K50" s="65"/>
      <c r="L50" s="142"/>
      <c r="M50" s="81" t="s">
        <v>87</v>
      </c>
      <c r="N50" s="136" t="s">
        <v>115</v>
      </c>
      <c r="O50" s="136"/>
      <c r="P50" s="137"/>
      <c r="Q50" s="142"/>
    </row>
    <row r="51" spans="1:17" ht="21" x14ac:dyDescent="0.4">
      <c r="A51" s="191"/>
      <c r="B51" s="192"/>
      <c r="C51" s="193"/>
      <c r="D51" s="64"/>
      <c r="E51" s="65"/>
      <c r="F51" s="142"/>
      <c r="G51" s="81"/>
      <c r="H51" s="64"/>
      <c r="I51" s="64"/>
      <c r="J51" s="64"/>
      <c r="K51" s="65"/>
      <c r="L51" s="142"/>
      <c r="M51" s="81" t="s">
        <v>94</v>
      </c>
      <c r="N51" s="136" t="s">
        <v>116</v>
      </c>
      <c r="O51" s="136"/>
      <c r="P51" s="137"/>
      <c r="Q51" s="142"/>
    </row>
    <row r="52" spans="1:17" ht="26.4" thickBot="1" x14ac:dyDescent="0.55000000000000004">
      <c r="A52" s="176"/>
      <c r="B52" s="177"/>
      <c r="C52" s="177"/>
      <c r="D52" s="82"/>
      <c r="E52" s="83"/>
      <c r="F52" s="142"/>
      <c r="G52" s="84"/>
      <c r="H52" s="82"/>
      <c r="I52" s="82"/>
      <c r="J52" s="82"/>
      <c r="K52" s="83"/>
      <c r="L52" s="142"/>
      <c r="M52" s="84"/>
      <c r="N52" s="82"/>
      <c r="O52" s="82"/>
      <c r="P52" s="83"/>
      <c r="Q52" s="142"/>
    </row>
    <row r="53" spans="1:17" x14ac:dyDescent="0.3">
      <c r="A53" s="71"/>
      <c r="B53" s="71"/>
      <c r="C53" s="71"/>
      <c r="D53" s="71"/>
      <c r="E53" s="71"/>
    </row>
    <row r="54" spans="1:17" ht="33.6" x14ac:dyDescent="0.65">
      <c r="A54" s="85"/>
      <c r="B54" s="85"/>
      <c r="C54" s="85"/>
      <c r="D54" s="85"/>
      <c r="E54" s="85"/>
    </row>
  </sheetData>
  <sheetProtection algorithmName="SHA-512" hashValue="luKAplW9aP0pl2CJRqSfssDGs6rvs9xphsUTElwt/FJeW9dHgEI5RyBCyBla+W38aj+nQT4m7mxkAkyLL+Og3Q==" saltValue="h4K5H7FCcj0xs5Qu6CgfNQ==" spinCount="100000" sheet="1" objects="1" scenarios="1"/>
  <mergeCells count="47">
    <mergeCell ref="I4:I18"/>
    <mergeCell ref="J4:J18"/>
    <mergeCell ref="K4:K18"/>
    <mergeCell ref="A4:D18"/>
    <mergeCell ref="E4:E18"/>
    <mergeCell ref="F19:G19"/>
    <mergeCell ref="F3:G3"/>
    <mergeCell ref="A52:C52"/>
    <mergeCell ref="F4:G18"/>
    <mergeCell ref="H4:H18"/>
    <mergeCell ref="A28:T29"/>
    <mergeCell ref="A49:C49"/>
    <mergeCell ref="A50:C50"/>
    <mergeCell ref="A51:C51"/>
    <mergeCell ref="A30:E31"/>
    <mergeCell ref="A43:C43"/>
    <mergeCell ref="A44:C44"/>
    <mergeCell ref="A45:C45"/>
    <mergeCell ref="A46:C46"/>
    <mergeCell ref="A47:C47"/>
    <mergeCell ref="A32:E41"/>
    <mergeCell ref="Q30:Q52"/>
    <mergeCell ref="G49:H49"/>
    <mergeCell ref="G50:H50"/>
    <mergeCell ref="G48:H48"/>
    <mergeCell ref="M32:P41"/>
    <mergeCell ref="M42:N42"/>
    <mergeCell ref="M43:N43"/>
    <mergeCell ref="M44:N44"/>
    <mergeCell ref="M45:N45"/>
    <mergeCell ref="G47:H47"/>
    <mergeCell ref="G32:K41"/>
    <mergeCell ref="G30:K31"/>
    <mergeCell ref="M30:P31"/>
    <mergeCell ref="G43:H43"/>
    <mergeCell ref="G44:H44"/>
    <mergeCell ref="G45:H45"/>
    <mergeCell ref="M48:P48"/>
    <mergeCell ref="N49:P49"/>
    <mergeCell ref="N50:P50"/>
    <mergeCell ref="N51:P51"/>
    <mergeCell ref="A48:C48"/>
    <mergeCell ref="F30:F52"/>
    <mergeCell ref="L30:L52"/>
    <mergeCell ref="A42:C42"/>
    <mergeCell ref="G46:H46"/>
    <mergeCell ref="G42:H42"/>
  </mergeCells>
  <conditionalFormatting sqref="L24">
    <cfRule type="cellIs" dxfId="3" priority="2" operator="greaterThan">
      <formula>0.3333</formula>
    </cfRule>
  </conditionalFormatting>
  <conditionalFormatting sqref="L27">
    <cfRule type="cellIs" dxfId="2" priority="1" operator="lessThan">
      <formula>0.6667</formula>
    </cfRule>
  </conditionalFormatting>
  <pageMargins left="0.7" right="0.7" top="0.75" bottom="0.75" header="0.3" footer="0.3"/>
  <pageSetup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CB3E6-65CA-42C0-9425-D9C1C7FA3A46}">
  <sheetPr codeName="Sheet4">
    <tabColor theme="8" tint="0.79998168889431442"/>
  </sheetPr>
  <dimension ref="A1:F25"/>
  <sheetViews>
    <sheetView workbookViewId="0">
      <selection sqref="A1:F1"/>
    </sheetView>
  </sheetViews>
  <sheetFormatPr defaultColWidth="9.109375" defaultRowHeight="14.4" x14ac:dyDescent="0.3"/>
  <cols>
    <col min="1" max="1" width="9.109375" style="24"/>
    <col min="2" max="2" width="34.44140625" style="24" customWidth="1"/>
    <col min="3" max="3" width="37" style="24" customWidth="1"/>
    <col min="4" max="4" width="41.109375" style="24" customWidth="1"/>
    <col min="5" max="5" width="33.6640625" style="24" customWidth="1"/>
    <col min="6" max="6" width="23" style="24" customWidth="1"/>
    <col min="7" max="16384" width="9.109375" style="24"/>
  </cols>
  <sheetData>
    <row r="1" spans="1:6" ht="27" customHeight="1" x14ac:dyDescent="0.4">
      <c r="A1" s="222" t="s">
        <v>117</v>
      </c>
      <c r="B1" s="222"/>
      <c r="C1" s="222"/>
      <c r="D1" s="222"/>
      <c r="E1" s="222"/>
      <c r="F1" s="222"/>
    </row>
    <row r="2" spans="1:6" ht="16.5" customHeight="1" x14ac:dyDescent="0.3">
      <c r="A2" s="100" t="s">
        <v>118</v>
      </c>
      <c r="B2" s="101" t="s">
        <v>119</v>
      </c>
      <c r="C2" s="101" t="s">
        <v>120</v>
      </c>
      <c r="D2" s="101" t="s">
        <v>33</v>
      </c>
      <c r="E2" s="101" t="s">
        <v>121</v>
      </c>
      <c r="F2" s="101" t="s">
        <v>122</v>
      </c>
    </row>
    <row r="3" spans="1:6" ht="14.25" customHeight="1" x14ac:dyDescent="0.3">
      <c r="A3" s="102" t="s">
        <v>123</v>
      </c>
      <c r="B3" s="103" t="s">
        <v>124</v>
      </c>
      <c r="C3" s="103" t="s">
        <v>125</v>
      </c>
      <c r="D3" s="103">
        <v>15</v>
      </c>
      <c r="E3" s="104">
        <v>30</v>
      </c>
      <c r="F3" s="104">
        <f>D3*E3</f>
        <v>450</v>
      </c>
    </row>
    <row r="4" spans="1:6" x14ac:dyDescent="0.3">
      <c r="A4" s="105">
        <v>1</v>
      </c>
      <c r="B4" s="130"/>
      <c r="C4" s="130"/>
      <c r="D4" s="3"/>
      <c r="E4" s="4">
        <v>0</v>
      </c>
      <c r="F4" s="1">
        <f t="shared" ref="F4:F11" si="0">E4*D4</f>
        <v>0</v>
      </c>
    </row>
    <row r="5" spans="1:6" x14ac:dyDescent="0.3">
      <c r="A5" s="105">
        <f>A4+1</f>
        <v>2</v>
      </c>
      <c r="B5" s="130"/>
      <c r="C5" s="130"/>
      <c r="D5" s="3"/>
      <c r="E5" s="4">
        <v>0</v>
      </c>
      <c r="F5" s="1">
        <f t="shared" si="0"/>
        <v>0</v>
      </c>
    </row>
    <row r="6" spans="1:6" x14ac:dyDescent="0.3">
      <c r="A6" s="105">
        <f t="shared" ref="A6:A7" si="1">A5+1</f>
        <v>3</v>
      </c>
      <c r="B6" s="130"/>
      <c r="C6" s="130"/>
      <c r="D6" s="3"/>
      <c r="E6" s="4">
        <v>0</v>
      </c>
      <c r="F6" s="1">
        <f t="shared" si="0"/>
        <v>0</v>
      </c>
    </row>
    <row r="7" spans="1:6" x14ac:dyDescent="0.3">
      <c r="A7" s="105">
        <f t="shared" si="1"/>
        <v>4</v>
      </c>
      <c r="B7" s="130"/>
      <c r="C7" s="130"/>
      <c r="D7" s="3"/>
      <c r="E7" s="4">
        <v>0</v>
      </c>
      <c r="F7" s="1">
        <f t="shared" si="0"/>
        <v>0</v>
      </c>
    </row>
    <row r="8" spans="1:6" x14ac:dyDescent="0.3">
      <c r="A8" s="105">
        <v>5</v>
      </c>
      <c r="B8" s="130"/>
      <c r="C8" s="130"/>
      <c r="D8" s="3"/>
      <c r="E8" s="4">
        <v>0</v>
      </c>
      <c r="F8" s="1">
        <f t="shared" si="0"/>
        <v>0</v>
      </c>
    </row>
    <row r="9" spans="1:6" x14ac:dyDescent="0.3">
      <c r="A9" s="105">
        <v>6</v>
      </c>
      <c r="B9" s="130"/>
      <c r="C9" s="130"/>
      <c r="D9" s="3"/>
      <c r="E9" s="4">
        <v>0</v>
      </c>
      <c r="F9" s="1">
        <f t="shared" si="0"/>
        <v>0</v>
      </c>
    </row>
    <row r="10" spans="1:6" x14ac:dyDescent="0.3">
      <c r="A10" s="105">
        <v>7</v>
      </c>
      <c r="B10" s="130"/>
      <c r="C10" s="130"/>
      <c r="D10" s="3"/>
      <c r="E10" s="4">
        <v>0</v>
      </c>
      <c r="F10" s="1">
        <f t="shared" si="0"/>
        <v>0</v>
      </c>
    </row>
    <row r="11" spans="1:6" x14ac:dyDescent="0.3">
      <c r="A11" s="105">
        <v>8</v>
      </c>
      <c r="B11" s="130"/>
      <c r="C11" s="130"/>
      <c r="D11" s="3"/>
      <c r="E11" s="4">
        <v>0</v>
      </c>
      <c r="F11" s="1">
        <f t="shared" si="0"/>
        <v>0</v>
      </c>
    </row>
    <row r="12" spans="1:6" x14ac:dyDescent="0.3">
      <c r="A12" s="223" t="s">
        <v>126</v>
      </c>
      <c r="B12" s="224"/>
      <c r="C12" s="224"/>
      <c r="D12" s="124">
        <f>SUM(D4:D11)</f>
        <v>0</v>
      </c>
      <c r="E12" s="132" t="s">
        <v>127</v>
      </c>
      <c r="F12" s="17">
        <f>SUM(F4:F11)</f>
        <v>0</v>
      </c>
    </row>
    <row r="18" spans="1:6" x14ac:dyDescent="0.3">
      <c r="A18" s="100" t="s">
        <v>118</v>
      </c>
      <c r="B18" s="101" t="s">
        <v>128</v>
      </c>
      <c r="C18" s="101" t="s">
        <v>120</v>
      </c>
      <c r="D18" s="101" t="s">
        <v>33</v>
      </c>
      <c r="E18" s="101" t="s">
        <v>121</v>
      </c>
      <c r="F18" s="101" t="s">
        <v>122</v>
      </c>
    </row>
    <row r="19" spans="1:6" x14ac:dyDescent="0.3">
      <c r="A19" s="102" t="s">
        <v>123</v>
      </c>
      <c r="B19" s="103" t="s">
        <v>129</v>
      </c>
      <c r="C19" s="103" t="s">
        <v>130</v>
      </c>
      <c r="D19" s="103">
        <v>45</v>
      </c>
      <c r="E19" s="104">
        <v>40</v>
      </c>
      <c r="F19" s="104">
        <f>D19*E19</f>
        <v>1800</v>
      </c>
    </row>
    <row r="20" spans="1:6" x14ac:dyDescent="0.3">
      <c r="A20" s="105">
        <v>1</v>
      </c>
      <c r="B20" s="130"/>
      <c r="C20" s="130"/>
      <c r="D20" s="3"/>
      <c r="E20" s="4">
        <v>0</v>
      </c>
      <c r="F20" s="1">
        <f>E20*D20</f>
        <v>0</v>
      </c>
    </row>
    <row r="21" spans="1:6" x14ac:dyDescent="0.3">
      <c r="A21" s="105">
        <f>A20+1</f>
        <v>2</v>
      </c>
      <c r="B21" s="130"/>
      <c r="C21" s="130"/>
      <c r="D21" s="3"/>
      <c r="E21" s="4">
        <v>0</v>
      </c>
      <c r="F21" s="1">
        <f t="shared" ref="F21:F24" si="2">E21*D21</f>
        <v>0</v>
      </c>
    </row>
    <row r="22" spans="1:6" x14ac:dyDescent="0.3">
      <c r="A22" s="105">
        <f t="shared" ref="A22:A24" si="3">A21+1</f>
        <v>3</v>
      </c>
      <c r="B22" s="130"/>
      <c r="C22" s="130"/>
      <c r="D22" s="3"/>
      <c r="E22" s="4">
        <v>0</v>
      </c>
      <c r="F22" s="1">
        <f t="shared" si="2"/>
        <v>0</v>
      </c>
    </row>
    <row r="23" spans="1:6" x14ac:dyDescent="0.3">
      <c r="A23" s="105">
        <f t="shared" si="3"/>
        <v>4</v>
      </c>
      <c r="B23" s="130"/>
      <c r="C23" s="130"/>
      <c r="D23" s="3"/>
      <c r="E23" s="4">
        <v>0</v>
      </c>
      <c r="F23" s="1">
        <f t="shared" si="2"/>
        <v>0</v>
      </c>
    </row>
    <row r="24" spans="1:6" x14ac:dyDescent="0.3">
      <c r="A24" s="105">
        <f t="shared" si="3"/>
        <v>5</v>
      </c>
      <c r="B24" s="130"/>
      <c r="C24" s="130"/>
      <c r="D24" s="3"/>
      <c r="E24" s="4"/>
      <c r="F24" s="1">
        <f t="shared" si="2"/>
        <v>0</v>
      </c>
    </row>
    <row r="25" spans="1:6" x14ac:dyDescent="0.3">
      <c r="A25" s="106"/>
      <c r="B25" s="223" t="s">
        <v>126</v>
      </c>
      <c r="C25" s="224"/>
      <c r="D25" s="124">
        <f>SUM(D20:D24)</f>
        <v>0</v>
      </c>
      <c r="E25" s="132" t="s">
        <v>127</v>
      </c>
      <c r="F25" s="17">
        <f>SUM(F20:F24)</f>
        <v>0</v>
      </c>
    </row>
  </sheetData>
  <sheetProtection algorithmName="SHA-512" hashValue="C+3ADAuT292JSgySoCgCCrhMNYIpb7k0vm/GgI1w2JpmHCZSZrnpFNZiCYYLPTTFIYswBwgTADjJ56zrZRP+zg==" saltValue="ff9LPyrUzqBFs3sSZwd+MA==" spinCount="100000" sheet="1" objects="1" scenarios="1"/>
  <mergeCells count="3">
    <mergeCell ref="A1:F1"/>
    <mergeCell ref="A12:C12"/>
    <mergeCell ref="B25:C25"/>
  </mergeCells>
  <pageMargins left="0.7" right="0.7" top="0.75" bottom="0.75" header="0.3" footer="0.3"/>
  <ignoredErrors>
    <ignoredError sqref="A5 A6:A7 A21:A24" unlockedFormula="1"/>
    <ignoredError sqref="D25 D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829C-C13C-4573-828F-9FDAE5A920CB}">
  <sheetPr codeName="Sheet5">
    <tabColor theme="8" tint="0.59999389629810485"/>
  </sheetPr>
  <dimension ref="A2:F27"/>
  <sheetViews>
    <sheetView workbookViewId="0">
      <selection activeCell="A2" sqref="A2:F2"/>
    </sheetView>
  </sheetViews>
  <sheetFormatPr defaultColWidth="9.109375" defaultRowHeight="14.4" x14ac:dyDescent="0.3"/>
  <cols>
    <col min="1" max="1" width="28" style="24" customWidth="1"/>
    <col min="2" max="2" width="60.6640625" style="24" customWidth="1"/>
    <col min="3" max="3" width="12.88671875" style="24" customWidth="1"/>
    <col min="4" max="4" width="10.5546875" style="24" customWidth="1"/>
    <col min="5" max="5" width="13.5546875" style="24" customWidth="1"/>
    <col min="6" max="6" width="87.88671875" style="24" customWidth="1"/>
    <col min="7" max="16384" width="9.109375" style="24"/>
  </cols>
  <sheetData>
    <row r="2" spans="1:6" ht="18" x14ac:dyDescent="0.35">
      <c r="A2" s="225" t="s">
        <v>131</v>
      </c>
      <c r="B2" s="226"/>
      <c r="C2" s="226"/>
      <c r="D2" s="226"/>
      <c r="E2" s="226"/>
      <c r="F2" s="227"/>
    </row>
    <row r="3" spans="1:6" ht="15" customHeight="1" x14ac:dyDescent="0.3">
      <c r="A3" s="100" t="s">
        <v>118</v>
      </c>
      <c r="B3" s="131" t="s">
        <v>132</v>
      </c>
      <c r="C3" s="131" t="s">
        <v>133</v>
      </c>
      <c r="D3" s="131" t="s">
        <v>134</v>
      </c>
      <c r="E3" s="131" t="s">
        <v>53</v>
      </c>
      <c r="F3" s="101" t="s">
        <v>135</v>
      </c>
    </row>
    <row r="4" spans="1:6" x14ac:dyDescent="0.3">
      <c r="A4" s="107" t="s">
        <v>136</v>
      </c>
      <c r="B4" s="108" t="s">
        <v>137</v>
      </c>
      <c r="C4" s="109">
        <v>15</v>
      </c>
      <c r="D4" s="108">
        <v>8</v>
      </c>
      <c r="E4" s="110">
        <v>120</v>
      </c>
      <c r="F4" s="103" t="s">
        <v>138</v>
      </c>
    </row>
    <row r="5" spans="1:6" x14ac:dyDescent="0.3">
      <c r="A5" s="106">
        <v>1</v>
      </c>
      <c r="B5" s="130"/>
      <c r="C5" s="6"/>
      <c r="D5" s="7"/>
      <c r="E5" s="5">
        <f>D5*C5</f>
        <v>0</v>
      </c>
      <c r="F5" s="8"/>
    </row>
    <row r="6" spans="1:6" x14ac:dyDescent="0.3">
      <c r="A6" s="106">
        <f>A5+1</f>
        <v>2</v>
      </c>
      <c r="B6" s="130"/>
      <c r="C6" s="6"/>
      <c r="D6" s="7"/>
      <c r="E6" s="5">
        <f t="shared" ref="E6:E14" si="0">D6*C6</f>
        <v>0</v>
      </c>
      <c r="F6" s="8"/>
    </row>
    <row r="7" spans="1:6" x14ac:dyDescent="0.3">
      <c r="A7" s="106">
        <f t="shared" ref="A7:A14" si="1">A6+1</f>
        <v>3</v>
      </c>
      <c r="B7" s="130"/>
      <c r="C7" s="6"/>
      <c r="D7" s="7"/>
      <c r="E7" s="5">
        <f t="shared" si="0"/>
        <v>0</v>
      </c>
      <c r="F7" s="8"/>
    </row>
    <row r="8" spans="1:6" x14ac:dyDescent="0.3">
      <c r="A8" s="106">
        <f t="shared" si="1"/>
        <v>4</v>
      </c>
      <c r="B8" s="130"/>
      <c r="C8" s="6"/>
      <c r="D8" s="7"/>
      <c r="E8" s="5">
        <f t="shared" si="0"/>
        <v>0</v>
      </c>
      <c r="F8" s="8"/>
    </row>
    <row r="9" spans="1:6" x14ac:dyDescent="0.3">
      <c r="A9" s="106">
        <f t="shared" si="1"/>
        <v>5</v>
      </c>
      <c r="B9" s="130" t="s">
        <v>139</v>
      </c>
      <c r="C9" s="6"/>
      <c r="D9" s="7"/>
      <c r="E9" s="5">
        <f t="shared" si="0"/>
        <v>0</v>
      </c>
      <c r="F9" s="8"/>
    </row>
    <row r="10" spans="1:6" x14ac:dyDescent="0.3">
      <c r="A10" s="106">
        <f t="shared" si="1"/>
        <v>6</v>
      </c>
      <c r="B10" s="130" t="s">
        <v>139</v>
      </c>
      <c r="C10" s="6"/>
      <c r="D10" s="7"/>
      <c r="E10" s="5">
        <f t="shared" si="0"/>
        <v>0</v>
      </c>
      <c r="F10" s="8"/>
    </row>
    <row r="11" spans="1:6" x14ac:dyDescent="0.3">
      <c r="A11" s="106">
        <f t="shared" si="1"/>
        <v>7</v>
      </c>
      <c r="B11" s="130" t="s">
        <v>139</v>
      </c>
      <c r="C11" s="6"/>
      <c r="D11" s="7"/>
      <c r="E11" s="5">
        <f t="shared" si="0"/>
        <v>0</v>
      </c>
      <c r="F11" s="8"/>
    </row>
    <row r="12" spans="1:6" x14ac:dyDescent="0.3">
      <c r="A12" s="106">
        <f t="shared" si="1"/>
        <v>8</v>
      </c>
      <c r="B12" s="130" t="s">
        <v>139</v>
      </c>
      <c r="C12" s="6"/>
      <c r="D12" s="7"/>
      <c r="E12" s="5">
        <f t="shared" si="0"/>
        <v>0</v>
      </c>
      <c r="F12" s="8"/>
    </row>
    <row r="13" spans="1:6" x14ac:dyDescent="0.3">
      <c r="A13" s="106">
        <f t="shared" si="1"/>
        <v>9</v>
      </c>
      <c r="B13" s="130" t="s">
        <v>139</v>
      </c>
      <c r="C13" s="6"/>
      <c r="D13" s="7"/>
      <c r="E13" s="5">
        <f t="shared" si="0"/>
        <v>0</v>
      </c>
      <c r="F13" s="8"/>
    </row>
    <row r="14" spans="1:6" x14ac:dyDescent="0.3">
      <c r="A14" s="106">
        <f t="shared" si="1"/>
        <v>10</v>
      </c>
      <c r="B14" s="130" t="s">
        <v>139</v>
      </c>
      <c r="C14" s="6"/>
      <c r="D14" s="7"/>
      <c r="E14" s="5">
        <f t="shared" si="0"/>
        <v>0</v>
      </c>
      <c r="F14" s="8"/>
    </row>
    <row r="15" spans="1:6" x14ac:dyDescent="0.3">
      <c r="A15" s="228" t="s">
        <v>140</v>
      </c>
      <c r="B15" s="229"/>
      <c r="C15" s="229"/>
      <c r="D15" s="229"/>
      <c r="E15" s="16">
        <f>SUM(E5:E14)</f>
        <v>0</v>
      </c>
      <c r="F15" s="112"/>
    </row>
    <row r="16" spans="1:6" x14ac:dyDescent="0.3">
      <c r="A16" s="230" t="s">
        <v>141</v>
      </c>
      <c r="B16" s="230"/>
      <c r="C16" s="230"/>
      <c r="D16" s="230"/>
      <c r="E16" s="230"/>
      <c r="F16" s="230"/>
    </row>
    <row r="17" spans="1:6" x14ac:dyDescent="0.3">
      <c r="A17" s="113" t="s">
        <v>136</v>
      </c>
      <c r="B17" s="231" t="s">
        <v>142</v>
      </c>
      <c r="C17" s="232"/>
      <c r="D17" s="232"/>
      <c r="E17" s="232"/>
      <c r="F17" s="232"/>
    </row>
    <row r="18" spans="1:6" x14ac:dyDescent="0.3">
      <c r="A18" s="106">
        <v>1</v>
      </c>
      <c r="B18" s="233"/>
      <c r="C18" s="233"/>
      <c r="D18" s="233"/>
      <c r="E18" s="234"/>
      <c r="F18" s="234"/>
    </row>
    <row r="19" spans="1:6" x14ac:dyDescent="0.3">
      <c r="A19" s="106">
        <f>A18+1</f>
        <v>2</v>
      </c>
      <c r="B19" s="233"/>
      <c r="C19" s="234"/>
      <c r="D19" s="234"/>
      <c r="E19" s="234"/>
      <c r="F19" s="234"/>
    </row>
    <row r="20" spans="1:6" x14ac:dyDescent="0.3">
      <c r="A20" s="106">
        <f t="shared" ref="A20:A27" si="2">A19+1</f>
        <v>3</v>
      </c>
      <c r="B20" s="233"/>
      <c r="C20" s="234"/>
      <c r="D20" s="234"/>
      <c r="E20" s="234"/>
      <c r="F20" s="234"/>
    </row>
    <row r="21" spans="1:6" x14ac:dyDescent="0.3">
      <c r="A21" s="106">
        <f t="shared" si="2"/>
        <v>4</v>
      </c>
      <c r="B21" s="233"/>
      <c r="C21" s="234"/>
      <c r="D21" s="234"/>
      <c r="E21" s="234"/>
      <c r="F21" s="234"/>
    </row>
    <row r="22" spans="1:6" x14ac:dyDescent="0.3">
      <c r="A22" s="106">
        <f t="shared" si="2"/>
        <v>5</v>
      </c>
      <c r="B22" s="233" t="s">
        <v>139</v>
      </c>
      <c r="C22" s="234"/>
      <c r="D22" s="234"/>
      <c r="E22" s="234"/>
      <c r="F22" s="234"/>
    </row>
    <row r="23" spans="1:6" x14ac:dyDescent="0.3">
      <c r="A23" s="106">
        <f t="shared" si="2"/>
        <v>6</v>
      </c>
      <c r="B23" s="233" t="s">
        <v>139</v>
      </c>
      <c r="C23" s="234"/>
      <c r="D23" s="234"/>
      <c r="E23" s="234"/>
      <c r="F23" s="234"/>
    </row>
    <row r="24" spans="1:6" x14ac:dyDescent="0.3">
      <c r="A24" s="106">
        <f t="shared" si="2"/>
        <v>7</v>
      </c>
      <c r="B24" s="233" t="s">
        <v>139</v>
      </c>
      <c r="C24" s="234"/>
      <c r="D24" s="234"/>
      <c r="E24" s="234"/>
      <c r="F24" s="234"/>
    </row>
    <row r="25" spans="1:6" x14ac:dyDescent="0.3">
      <c r="A25" s="106">
        <f t="shared" si="2"/>
        <v>8</v>
      </c>
      <c r="B25" s="233" t="s">
        <v>139</v>
      </c>
      <c r="C25" s="234"/>
      <c r="D25" s="234"/>
      <c r="E25" s="234"/>
      <c r="F25" s="234"/>
    </row>
    <row r="26" spans="1:6" x14ac:dyDescent="0.3">
      <c r="A26" s="106">
        <f t="shared" si="2"/>
        <v>9</v>
      </c>
      <c r="B26" s="233" t="s">
        <v>139</v>
      </c>
      <c r="C26" s="234"/>
      <c r="D26" s="234"/>
      <c r="E26" s="234"/>
      <c r="F26" s="234"/>
    </row>
    <row r="27" spans="1:6" x14ac:dyDescent="0.3">
      <c r="A27" s="106">
        <f t="shared" si="2"/>
        <v>10</v>
      </c>
      <c r="B27" s="233" t="s">
        <v>139</v>
      </c>
      <c r="C27" s="234"/>
      <c r="D27" s="234"/>
      <c r="E27" s="234"/>
      <c r="F27" s="234"/>
    </row>
  </sheetData>
  <sheetProtection algorithmName="SHA-512" hashValue="x/xqwxeqRhBmJE9BISC3DlG3VkXGnp9xY3p2bM0OmVr/V74tfDUuFGIsvQbAT0cBctagmOrVp0gDuLAfjlpd3A==" saltValue="Ez5j5sYmOuo4gef+phnHGg==" spinCount="100000" sheet="1" objects="1" scenarios="1"/>
  <mergeCells count="14">
    <mergeCell ref="B25:F25"/>
    <mergeCell ref="B26:F26"/>
    <mergeCell ref="B27:F27"/>
    <mergeCell ref="B18:F18"/>
    <mergeCell ref="B19:F19"/>
    <mergeCell ref="B20:F20"/>
    <mergeCell ref="B21:F21"/>
    <mergeCell ref="B22:F22"/>
    <mergeCell ref="B23:F23"/>
    <mergeCell ref="A2:F2"/>
    <mergeCell ref="A15:D15"/>
    <mergeCell ref="A16:F16"/>
    <mergeCell ref="B17:F17"/>
    <mergeCell ref="B24:F24"/>
  </mergeCells>
  <pageMargins left="0.7" right="0.7" top="0.75" bottom="0.75" header="0.3" footer="0.3"/>
  <ignoredErrors>
    <ignoredError sqref="A6:A14 A19:A2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A320B-7E8A-4A41-A194-E18109FE4AC6}">
  <sheetPr codeName="Sheet7">
    <tabColor theme="8" tint="0.39997558519241921"/>
  </sheetPr>
  <dimension ref="A2:F17"/>
  <sheetViews>
    <sheetView workbookViewId="0">
      <selection activeCell="A2" sqref="A2:F2"/>
    </sheetView>
  </sheetViews>
  <sheetFormatPr defaultColWidth="9.109375" defaultRowHeight="14.4" x14ac:dyDescent="0.3"/>
  <cols>
    <col min="1" max="1" width="12.109375" style="24" customWidth="1"/>
    <col min="2" max="2" width="64.44140625" style="24" customWidth="1"/>
    <col min="3" max="3" width="11" style="24" customWidth="1"/>
    <col min="4" max="4" width="8.88671875" style="24" customWidth="1"/>
    <col min="5" max="5" width="15.33203125" style="24" customWidth="1"/>
    <col min="6" max="6" width="86.33203125" style="24" customWidth="1"/>
    <col min="7" max="16384" width="9.109375" style="24"/>
  </cols>
  <sheetData>
    <row r="2" spans="1:6" ht="18" x14ac:dyDescent="0.35">
      <c r="A2" s="225" t="s">
        <v>143</v>
      </c>
      <c r="B2" s="226"/>
      <c r="C2" s="226"/>
      <c r="D2" s="226"/>
      <c r="E2" s="226"/>
      <c r="F2" s="227"/>
    </row>
    <row r="3" spans="1:6" ht="20.25" customHeight="1" x14ac:dyDescent="0.3">
      <c r="A3" s="100" t="s">
        <v>118</v>
      </c>
      <c r="B3" s="131" t="s">
        <v>132</v>
      </c>
      <c r="C3" s="131" t="s">
        <v>133</v>
      </c>
      <c r="D3" s="131" t="s">
        <v>134</v>
      </c>
      <c r="E3" s="131" t="s">
        <v>53</v>
      </c>
      <c r="F3" s="101" t="s">
        <v>135</v>
      </c>
    </row>
    <row r="4" spans="1:6" ht="16.5" customHeight="1" x14ac:dyDescent="0.3">
      <c r="A4" s="107" t="s">
        <v>136</v>
      </c>
      <c r="B4" s="108" t="s">
        <v>144</v>
      </c>
      <c r="C4" s="109">
        <v>1000</v>
      </c>
      <c r="D4" s="108">
        <v>2</v>
      </c>
      <c r="E4" s="114">
        <v>2000</v>
      </c>
      <c r="F4" s="103" t="s">
        <v>138</v>
      </c>
    </row>
    <row r="5" spans="1:6" x14ac:dyDescent="0.3">
      <c r="A5" s="106">
        <v>1</v>
      </c>
      <c r="B5" s="130"/>
      <c r="C5" s="6"/>
      <c r="D5" s="7"/>
      <c r="E5" s="5">
        <f t="shared" ref="E5:E9" si="0">D5*C5</f>
        <v>0</v>
      </c>
      <c r="F5" s="8"/>
    </row>
    <row r="6" spans="1:6" x14ac:dyDescent="0.3">
      <c r="A6" s="106">
        <f>A5+1</f>
        <v>2</v>
      </c>
      <c r="B6" s="130"/>
      <c r="C6" s="6"/>
      <c r="D6" s="7"/>
      <c r="E6" s="5">
        <f t="shared" si="0"/>
        <v>0</v>
      </c>
      <c r="F6" s="8"/>
    </row>
    <row r="7" spans="1:6" x14ac:dyDescent="0.3">
      <c r="A7" s="106">
        <f t="shared" ref="A7:A9" si="1">A6+1</f>
        <v>3</v>
      </c>
      <c r="B7" s="130"/>
      <c r="C7" s="6"/>
      <c r="D7" s="7"/>
      <c r="E7" s="5">
        <f t="shared" si="0"/>
        <v>0</v>
      </c>
      <c r="F7" s="8"/>
    </row>
    <row r="8" spans="1:6" x14ac:dyDescent="0.3">
      <c r="A8" s="106">
        <f t="shared" si="1"/>
        <v>4</v>
      </c>
      <c r="B8" s="130"/>
      <c r="C8" s="6"/>
      <c r="D8" s="7"/>
      <c r="E8" s="5">
        <f t="shared" si="0"/>
        <v>0</v>
      </c>
      <c r="F8" s="8"/>
    </row>
    <row r="9" spans="1:6" x14ac:dyDescent="0.3">
      <c r="A9" s="106">
        <f t="shared" si="1"/>
        <v>5</v>
      </c>
      <c r="B9" s="130" t="s">
        <v>139</v>
      </c>
      <c r="C9" s="6"/>
      <c r="D9" s="7"/>
      <c r="E9" s="5">
        <f t="shared" si="0"/>
        <v>0</v>
      </c>
      <c r="F9" s="8"/>
    </row>
    <row r="10" spans="1:6" x14ac:dyDescent="0.3">
      <c r="A10" s="228" t="s">
        <v>145</v>
      </c>
      <c r="B10" s="229"/>
      <c r="C10" s="229"/>
      <c r="D10" s="229"/>
      <c r="E10" s="16">
        <f>SUM(E5:E9)</f>
        <v>0</v>
      </c>
      <c r="F10" s="112"/>
    </row>
    <row r="11" spans="1:6" ht="15" customHeight="1" x14ac:dyDescent="0.3">
      <c r="A11" s="230" t="s">
        <v>141</v>
      </c>
      <c r="B11" s="230"/>
      <c r="C11" s="230"/>
      <c r="D11" s="230"/>
      <c r="E11" s="230"/>
      <c r="F11" s="230"/>
    </row>
    <row r="12" spans="1:6" s="115" customFormat="1" x14ac:dyDescent="0.3">
      <c r="A12" s="113" t="s">
        <v>136</v>
      </c>
      <c r="B12" s="231" t="s">
        <v>146</v>
      </c>
      <c r="C12" s="232"/>
      <c r="D12" s="232"/>
      <c r="E12" s="232"/>
      <c r="F12" s="232"/>
    </row>
    <row r="13" spans="1:6" x14ac:dyDescent="0.3">
      <c r="A13" s="106">
        <v>1</v>
      </c>
      <c r="B13" s="233"/>
      <c r="C13" s="233"/>
      <c r="D13" s="233"/>
      <c r="E13" s="234"/>
      <c r="F13" s="234"/>
    </row>
    <row r="14" spans="1:6" x14ac:dyDescent="0.3">
      <c r="A14" s="106">
        <f>A13+1</f>
        <v>2</v>
      </c>
      <c r="B14" s="233"/>
      <c r="C14" s="234"/>
      <c r="D14" s="234"/>
      <c r="E14" s="234"/>
      <c r="F14" s="234"/>
    </row>
    <row r="15" spans="1:6" x14ac:dyDescent="0.3">
      <c r="A15" s="106">
        <f t="shared" ref="A15:A17" si="2">A14+1</f>
        <v>3</v>
      </c>
      <c r="B15" s="233"/>
      <c r="C15" s="234"/>
      <c r="D15" s="234"/>
      <c r="E15" s="234"/>
      <c r="F15" s="234"/>
    </row>
    <row r="16" spans="1:6" x14ac:dyDescent="0.3">
      <c r="A16" s="106">
        <f t="shared" si="2"/>
        <v>4</v>
      </c>
      <c r="B16" s="233"/>
      <c r="C16" s="234"/>
      <c r="D16" s="234"/>
      <c r="E16" s="234"/>
      <c r="F16" s="234"/>
    </row>
    <row r="17" spans="1:6" x14ac:dyDescent="0.3">
      <c r="A17" s="106">
        <f t="shared" si="2"/>
        <v>5</v>
      </c>
      <c r="B17" s="233" t="s">
        <v>139</v>
      </c>
      <c r="C17" s="234"/>
      <c r="D17" s="234"/>
      <c r="E17" s="234"/>
      <c r="F17" s="234"/>
    </row>
  </sheetData>
  <sheetProtection algorithmName="SHA-512" hashValue="EcoZ15IS+V59SIoTOSA8YldYqnTxOj068hnuKg6ykDy7Vtwvd9hEXad44/ycdtncaYzTDk3ZCIDlB26k6Eg1xA==" saltValue="K7LORaEqfGt5G+EIyAxBdg==" spinCount="100000" sheet="1" objects="1" scenarios="1"/>
  <mergeCells count="9">
    <mergeCell ref="B14:F14"/>
    <mergeCell ref="B15:F15"/>
    <mergeCell ref="B16:F16"/>
    <mergeCell ref="B17:F17"/>
    <mergeCell ref="A2:F2"/>
    <mergeCell ref="A10:D10"/>
    <mergeCell ref="A11:F11"/>
    <mergeCell ref="B12:F12"/>
    <mergeCell ref="B13:F13"/>
  </mergeCells>
  <pageMargins left="0.7" right="0.7" top="0.75" bottom="0.75" header="0.3" footer="0.3"/>
  <ignoredErrors>
    <ignoredError sqref="A6:A9 A14:A1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1F607-ACBD-4513-9ADE-54752471A49A}">
  <sheetPr codeName="Sheet10">
    <tabColor theme="8"/>
  </sheetPr>
  <dimension ref="A1:F26"/>
  <sheetViews>
    <sheetView workbookViewId="0">
      <selection sqref="A1:F1"/>
    </sheetView>
  </sheetViews>
  <sheetFormatPr defaultColWidth="9.109375" defaultRowHeight="14.4" x14ac:dyDescent="0.3"/>
  <cols>
    <col min="1" max="1" width="22.33203125" style="24" customWidth="1"/>
    <col min="2" max="2" width="69.33203125" style="24" customWidth="1"/>
    <col min="3" max="3" width="10.5546875" style="24" customWidth="1"/>
    <col min="4" max="4" width="7.88671875" style="24" customWidth="1"/>
    <col min="5" max="5" width="15.33203125" style="24" customWidth="1"/>
    <col min="6" max="6" width="52.6640625" style="24" customWidth="1"/>
    <col min="7" max="16384" width="9.109375" style="24"/>
  </cols>
  <sheetData>
    <row r="1" spans="1:6" ht="18" x14ac:dyDescent="0.35">
      <c r="A1" s="225" t="s">
        <v>39</v>
      </c>
      <c r="B1" s="226"/>
      <c r="C1" s="226"/>
      <c r="D1" s="226"/>
      <c r="E1" s="226"/>
      <c r="F1" s="227"/>
    </row>
    <row r="2" spans="1:6" ht="15.75" customHeight="1" x14ac:dyDescent="0.3">
      <c r="A2" s="100" t="s">
        <v>118</v>
      </c>
      <c r="B2" s="131" t="s">
        <v>132</v>
      </c>
      <c r="C2" s="131" t="s">
        <v>133</v>
      </c>
      <c r="D2" s="131" t="s">
        <v>134</v>
      </c>
      <c r="E2" s="131" t="s">
        <v>53</v>
      </c>
      <c r="F2" s="101" t="s">
        <v>135</v>
      </c>
    </row>
    <row r="3" spans="1:6" ht="14.25" customHeight="1" x14ac:dyDescent="0.3">
      <c r="A3" s="107" t="s">
        <v>136</v>
      </c>
      <c r="B3" s="108" t="s">
        <v>147</v>
      </c>
      <c r="C3" s="109">
        <v>600</v>
      </c>
      <c r="D3" s="108">
        <v>2</v>
      </c>
      <c r="E3" s="114">
        <v>1200</v>
      </c>
      <c r="F3" s="103" t="s">
        <v>138</v>
      </c>
    </row>
    <row r="4" spans="1:6" x14ac:dyDescent="0.3">
      <c r="A4" s="106">
        <v>1</v>
      </c>
      <c r="B4" s="130"/>
      <c r="C4" s="6"/>
      <c r="D4" s="7"/>
      <c r="E4" s="5">
        <f t="shared" ref="E4:E13" si="0">D4*C4</f>
        <v>0</v>
      </c>
      <c r="F4" s="8"/>
    </row>
    <row r="5" spans="1:6" x14ac:dyDescent="0.3">
      <c r="A5" s="106">
        <f>A4+1</f>
        <v>2</v>
      </c>
      <c r="B5" s="130"/>
      <c r="C5" s="6"/>
      <c r="D5" s="7"/>
      <c r="E5" s="5">
        <v>0</v>
      </c>
      <c r="F5" s="8"/>
    </row>
    <row r="6" spans="1:6" x14ac:dyDescent="0.3">
      <c r="A6" s="106">
        <f t="shared" ref="A6:A13" si="1">A5+1</f>
        <v>3</v>
      </c>
      <c r="B6" s="130"/>
      <c r="C6" s="6"/>
      <c r="D6" s="7"/>
      <c r="E6" s="5">
        <f t="shared" si="0"/>
        <v>0</v>
      </c>
      <c r="F6" s="8"/>
    </row>
    <row r="7" spans="1:6" x14ac:dyDescent="0.3">
      <c r="A7" s="106">
        <f t="shared" si="1"/>
        <v>4</v>
      </c>
      <c r="B7" s="130"/>
      <c r="C7" s="6"/>
      <c r="D7" s="7"/>
      <c r="E7" s="5">
        <f t="shared" si="0"/>
        <v>0</v>
      </c>
      <c r="F7" s="8"/>
    </row>
    <row r="8" spans="1:6" x14ac:dyDescent="0.3">
      <c r="A8" s="106">
        <f t="shared" si="1"/>
        <v>5</v>
      </c>
      <c r="B8" s="130" t="s">
        <v>139</v>
      </c>
      <c r="C8" s="6"/>
      <c r="D8" s="7"/>
      <c r="E8" s="5">
        <f t="shared" si="0"/>
        <v>0</v>
      </c>
      <c r="F8" s="8"/>
    </row>
    <row r="9" spans="1:6" x14ac:dyDescent="0.3">
      <c r="A9" s="106">
        <f t="shared" si="1"/>
        <v>6</v>
      </c>
      <c r="B9" s="130" t="s">
        <v>139</v>
      </c>
      <c r="C9" s="6"/>
      <c r="D9" s="7"/>
      <c r="E9" s="5">
        <f t="shared" si="0"/>
        <v>0</v>
      </c>
      <c r="F9" s="8"/>
    </row>
    <row r="10" spans="1:6" x14ac:dyDescent="0.3">
      <c r="A10" s="106">
        <f t="shared" si="1"/>
        <v>7</v>
      </c>
      <c r="B10" s="130" t="s">
        <v>139</v>
      </c>
      <c r="C10" s="6"/>
      <c r="D10" s="7"/>
      <c r="E10" s="5">
        <f t="shared" si="0"/>
        <v>0</v>
      </c>
      <c r="F10" s="8"/>
    </row>
    <row r="11" spans="1:6" x14ac:dyDescent="0.3">
      <c r="A11" s="106">
        <f t="shared" si="1"/>
        <v>8</v>
      </c>
      <c r="B11" s="130" t="s">
        <v>139</v>
      </c>
      <c r="C11" s="6"/>
      <c r="D11" s="7"/>
      <c r="E11" s="5">
        <f t="shared" si="0"/>
        <v>0</v>
      </c>
      <c r="F11" s="8"/>
    </row>
    <row r="12" spans="1:6" x14ac:dyDescent="0.3">
      <c r="A12" s="106">
        <f t="shared" si="1"/>
        <v>9</v>
      </c>
      <c r="B12" s="130" t="s">
        <v>139</v>
      </c>
      <c r="C12" s="6"/>
      <c r="D12" s="7"/>
      <c r="E12" s="5">
        <f t="shared" si="0"/>
        <v>0</v>
      </c>
      <c r="F12" s="8"/>
    </row>
    <row r="13" spans="1:6" x14ac:dyDescent="0.3">
      <c r="A13" s="106">
        <f t="shared" si="1"/>
        <v>10</v>
      </c>
      <c r="B13" s="130" t="s">
        <v>139</v>
      </c>
      <c r="C13" s="6"/>
      <c r="D13" s="7"/>
      <c r="E13" s="5">
        <f t="shared" si="0"/>
        <v>0</v>
      </c>
      <c r="F13" s="8"/>
    </row>
    <row r="14" spans="1:6" x14ac:dyDescent="0.3">
      <c r="A14" s="228" t="s">
        <v>148</v>
      </c>
      <c r="B14" s="229"/>
      <c r="C14" s="229"/>
      <c r="D14" s="229"/>
      <c r="E14" s="16">
        <f>SUM(E4:E13)</f>
        <v>0</v>
      </c>
      <c r="F14" s="112"/>
    </row>
    <row r="15" spans="1:6" x14ac:dyDescent="0.3">
      <c r="A15" s="230" t="s">
        <v>141</v>
      </c>
      <c r="B15" s="230"/>
      <c r="C15" s="230"/>
      <c r="D15" s="230"/>
      <c r="E15" s="230"/>
      <c r="F15" s="230"/>
    </row>
    <row r="16" spans="1:6" x14ac:dyDescent="0.3">
      <c r="A16" s="113" t="s">
        <v>136</v>
      </c>
      <c r="B16" s="231" t="s">
        <v>146</v>
      </c>
      <c r="C16" s="232"/>
      <c r="D16" s="232"/>
      <c r="E16" s="232"/>
      <c r="F16" s="232"/>
    </row>
    <row r="17" spans="1:6" x14ac:dyDescent="0.3">
      <c r="A17" s="106">
        <v>1</v>
      </c>
      <c r="B17" s="233"/>
      <c r="C17" s="233"/>
      <c r="D17" s="233"/>
      <c r="E17" s="234"/>
      <c r="F17" s="234"/>
    </row>
    <row r="18" spans="1:6" x14ac:dyDescent="0.3">
      <c r="A18" s="106">
        <f>A17+1</f>
        <v>2</v>
      </c>
      <c r="B18" s="233"/>
      <c r="C18" s="234"/>
      <c r="D18" s="234"/>
      <c r="E18" s="234"/>
      <c r="F18" s="234"/>
    </row>
    <row r="19" spans="1:6" x14ac:dyDescent="0.3">
      <c r="A19" s="106">
        <f t="shared" ref="A19:A26" si="2">A18+1</f>
        <v>3</v>
      </c>
      <c r="B19" s="233"/>
      <c r="C19" s="234"/>
      <c r="D19" s="234"/>
      <c r="E19" s="234"/>
      <c r="F19" s="234"/>
    </row>
    <row r="20" spans="1:6" x14ac:dyDescent="0.3">
      <c r="A20" s="106">
        <f t="shared" si="2"/>
        <v>4</v>
      </c>
      <c r="B20" s="233"/>
      <c r="C20" s="234"/>
      <c r="D20" s="234"/>
      <c r="E20" s="234"/>
      <c r="F20" s="234"/>
    </row>
    <row r="21" spans="1:6" x14ac:dyDescent="0.3">
      <c r="A21" s="106">
        <f t="shared" si="2"/>
        <v>5</v>
      </c>
      <c r="B21" s="233" t="s">
        <v>139</v>
      </c>
      <c r="C21" s="234"/>
      <c r="D21" s="234"/>
      <c r="E21" s="234"/>
      <c r="F21" s="234"/>
    </row>
    <row r="22" spans="1:6" x14ac:dyDescent="0.3">
      <c r="A22" s="106">
        <f t="shared" si="2"/>
        <v>6</v>
      </c>
      <c r="B22" s="233" t="s">
        <v>139</v>
      </c>
      <c r="C22" s="234"/>
      <c r="D22" s="234"/>
      <c r="E22" s="234"/>
      <c r="F22" s="234"/>
    </row>
    <row r="23" spans="1:6" x14ac:dyDescent="0.3">
      <c r="A23" s="106">
        <f t="shared" si="2"/>
        <v>7</v>
      </c>
      <c r="B23" s="233" t="s">
        <v>139</v>
      </c>
      <c r="C23" s="234"/>
      <c r="D23" s="234"/>
      <c r="E23" s="234"/>
      <c r="F23" s="234"/>
    </row>
    <row r="24" spans="1:6" x14ac:dyDescent="0.3">
      <c r="A24" s="106">
        <f t="shared" si="2"/>
        <v>8</v>
      </c>
      <c r="B24" s="233" t="s">
        <v>139</v>
      </c>
      <c r="C24" s="234"/>
      <c r="D24" s="234"/>
      <c r="E24" s="234"/>
      <c r="F24" s="234"/>
    </row>
    <row r="25" spans="1:6" x14ac:dyDescent="0.3">
      <c r="A25" s="106">
        <f t="shared" si="2"/>
        <v>9</v>
      </c>
      <c r="B25" s="233" t="s">
        <v>139</v>
      </c>
      <c r="C25" s="234"/>
      <c r="D25" s="234"/>
      <c r="E25" s="234"/>
      <c r="F25" s="234"/>
    </row>
    <row r="26" spans="1:6" x14ac:dyDescent="0.3">
      <c r="A26" s="106">
        <f t="shared" si="2"/>
        <v>10</v>
      </c>
      <c r="B26" s="233" t="s">
        <v>139</v>
      </c>
      <c r="C26" s="234"/>
      <c r="D26" s="234"/>
      <c r="E26" s="234"/>
      <c r="F26" s="234"/>
    </row>
  </sheetData>
  <sheetProtection algorithmName="SHA-512" hashValue="xnP+u+naJbVEBxGgjgK9rxbWU0VWA5Cln7yYgMrFKAcocriDxzfHLsrv7RfWL1ArqUtJg1FFXEE6zYbckPXLjA==" saltValue="9kTDQ6kQ+5Hl3eLoGMNqLw==" spinCount="100000" sheet="1" objects="1" scenarios="1"/>
  <mergeCells count="14">
    <mergeCell ref="B25:F25"/>
    <mergeCell ref="B26:F26"/>
    <mergeCell ref="B19:F19"/>
    <mergeCell ref="B20:F20"/>
    <mergeCell ref="B21:F21"/>
    <mergeCell ref="B22:F22"/>
    <mergeCell ref="B23:F23"/>
    <mergeCell ref="B24:F24"/>
    <mergeCell ref="B18:F18"/>
    <mergeCell ref="A1:F1"/>
    <mergeCell ref="A14:D14"/>
    <mergeCell ref="A15:F15"/>
    <mergeCell ref="B16:F16"/>
    <mergeCell ref="B17:F17"/>
  </mergeCells>
  <pageMargins left="0.7" right="0.7" top="0.75" bottom="0.75" header="0.3" footer="0.3"/>
  <ignoredErrors>
    <ignoredError sqref="A5:A13 A18:A2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CA6FE-BCDC-450F-9364-BA1DF6F0345A}">
  <sheetPr codeName="Sheet9">
    <tabColor theme="8" tint="-0.249977111117893"/>
  </sheetPr>
  <dimension ref="A1:G16"/>
  <sheetViews>
    <sheetView workbookViewId="0">
      <selection sqref="A1:G1"/>
    </sheetView>
  </sheetViews>
  <sheetFormatPr defaultColWidth="9.109375" defaultRowHeight="14.4" x14ac:dyDescent="0.3"/>
  <cols>
    <col min="1" max="1" width="9.109375" style="24" customWidth="1"/>
    <col min="2" max="2" width="31.6640625" style="24" customWidth="1"/>
    <col min="3" max="3" width="40" style="24" customWidth="1"/>
    <col min="4" max="4" width="7.44140625" style="24" customWidth="1"/>
    <col min="5" max="5" width="6.44140625" style="24" customWidth="1"/>
    <col min="6" max="6" width="55" style="24" customWidth="1"/>
    <col min="7" max="7" width="57.44140625" style="24" customWidth="1"/>
    <col min="8" max="16384" width="9.109375" style="24"/>
  </cols>
  <sheetData>
    <row r="1" spans="1:7" ht="18" x14ac:dyDescent="0.35">
      <c r="A1" s="225" t="s">
        <v>149</v>
      </c>
      <c r="B1" s="226"/>
      <c r="C1" s="226"/>
      <c r="D1" s="226"/>
      <c r="E1" s="226"/>
      <c r="F1" s="226"/>
      <c r="G1" s="227"/>
    </row>
    <row r="2" spans="1:7" ht="22.5" customHeight="1" x14ac:dyDescent="0.3">
      <c r="A2" s="100" t="s">
        <v>118</v>
      </c>
      <c r="B2" s="131" t="s">
        <v>150</v>
      </c>
      <c r="C2" s="131" t="s">
        <v>151</v>
      </c>
      <c r="D2" s="131" t="s">
        <v>152</v>
      </c>
      <c r="E2" s="131" t="s">
        <v>153</v>
      </c>
      <c r="F2" s="131" t="s">
        <v>53</v>
      </c>
      <c r="G2" s="101" t="s">
        <v>135</v>
      </c>
    </row>
    <row r="3" spans="1:7" ht="16.5" customHeight="1" x14ac:dyDescent="0.3">
      <c r="A3" s="107" t="s">
        <v>136</v>
      </c>
      <c r="B3" s="108" t="s">
        <v>154</v>
      </c>
      <c r="C3" s="109" t="s">
        <v>155</v>
      </c>
      <c r="D3" s="108">
        <v>2</v>
      </c>
      <c r="E3" s="108">
        <v>5</v>
      </c>
      <c r="F3" s="114">
        <v>3500</v>
      </c>
      <c r="G3" s="103" t="s">
        <v>138</v>
      </c>
    </row>
    <row r="4" spans="1:7" x14ac:dyDescent="0.3">
      <c r="A4" s="106">
        <v>1</v>
      </c>
      <c r="B4" s="130"/>
      <c r="C4" s="6"/>
      <c r="D4" s="7"/>
      <c r="E4" s="7"/>
      <c r="F4" s="111"/>
      <c r="G4" s="8"/>
    </row>
    <row r="5" spans="1:7" x14ac:dyDescent="0.3">
      <c r="A5" s="106">
        <f>A4+1</f>
        <v>2</v>
      </c>
      <c r="B5" s="130"/>
      <c r="C5" s="6"/>
      <c r="D5" s="7"/>
      <c r="E5" s="7"/>
      <c r="F5" s="111"/>
      <c r="G5" s="8"/>
    </row>
    <row r="6" spans="1:7" x14ac:dyDescent="0.3">
      <c r="A6" s="106">
        <f>A5+1</f>
        <v>3</v>
      </c>
      <c r="B6" s="130"/>
      <c r="C6" s="6"/>
      <c r="D6" s="7"/>
      <c r="E6" s="7"/>
      <c r="F6" s="111"/>
      <c r="G6" s="8"/>
    </row>
    <row r="7" spans="1:7" x14ac:dyDescent="0.3">
      <c r="A7" s="106">
        <f t="shared" ref="A7" si="0">A6+1</f>
        <v>4</v>
      </c>
      <c r="B7" s="130"/>
      <c r="C7" s="6"/>
      <c r="D7" s="7"/>
      <c r="E7" s="7"/>
      <c r="F7" s="111"/>
      <c r="G7" s="8"/>
    </row>
    <row r="8" spans="1:7" x14ac:dyDescent="0.3">
      <c r="A8" s="106">
        <f>A7+1</f>
        <v>5</v>
      </c>
      <c r="B8" s="130" t="s">
        <v>139</v>
      </c>
      <c r="C8" s="6"/>
      <c r="D8" s="7"/>
      <c r="E8" s="7"/>
      <c r="F8" s="111"/>
      <c r="G8" s="8"/>
    </row>
    <row r="9" spans="1:7" x14ac:dyDescent="0.3">
      <c r="A9" s="241" t="s">
        <v>156</v>
      </c>
      <c r="B9" s="242"/>
      <c r="C9" s="242"/>
      <c r="D9" s="242"/>
      <c r="E9" s="243"/>
      <c r="F9" s="16">
        <f>SUM(F4:F8)</f>
        <v>0</v>
      </c>
      <c r="G9" s="22"/>
    </row>
    <row r="10" spans="1:7" ht="15" customHeight="1" x14ac:dyDescent="0.3">
      <c r="A10" s="238" t="s">
        <v>157</v>
      </c>
      <c r="B10" s="239"/>
      <c r="C10" s="239"/>
      <c r="D10" s="239"/>
      <c r="E10" s="239"/>
      <c r="F10" s="239"/>
      <c r="G10" s="240"/>
    </row>
    <row r="11" spans="1:7" ht="27.75" customHeight="1" x14ac:dyDescent="0.3">
      <c r="A11" s="113" t="s">
        <v>136</v>
      </c>
      <c r="B11" s="236" t="s">
        <v>158</v>
      </c>
      <c r="C11" s="237"/>
      <c r="D11" s="237"/>
      <c r="E11" s="237"/>
      <c r="F11" s="237"/>
      <c r="G11" s="237"/>
    </row>
    <row r="12" spans="1:7" ht="24" customHeight="1" x14ac:dyDescent="0.3">
      <c r="A12" s="106">
        <v>1</v>
      </c>
      <c r="B12" s="235"/>
      <c r="C12" s="235"/>
      <c r="D12" s="235"/>
      <c r="E12" s="235"/>
      <c r="F12" s="234"/>
      <c r="G12" s="234"/>
    </row>
    <row r="13" spans="1:7" ht="26.25" customHeight="1" x14ac:dyDescent="0.3">
      <c r="A13" s="106">
        <f>A12+1</f>
        <v>2</v>
      </c>
      <c r="B13" s="235"/>
      <c r="C13" s="234"/>
      <c r="D13" s="234"/>
      <c r="E13" s="234"/>
      <c r="F13" s="234"/>
      <c r="G13" s="234"/>
    </row>
    <row r="14" spans="1:7" ht="24.75" customHeight="1" x14ac:dyDescent="0.3">
      <c r="A14" s="106">
        <f t="shared" ref="A14:A16" si="1">A13+1</f>
        <v>3</v>
      </c>
      <c r="B14" s="235"/>
      <c r="C14" s="234"/>
      <c r="D14" s="234"/>
      <c r="E14" s="234"/>
      <c r="F14" s="234"/>
      <c r="G14" s="234"/>
    </row>
    <row r="15" spans="1:7" ht="27.75" customHeight="1" x14ac:dyDescent="0.3">
      <c r="A15" s="106">
        <f t="shared" si="1"/>
        <v>4</v>
      </c>
      <c r="B15" s="235"/>
      <c r="C15" s="234"/>
      <c r="D15" s="234"/>
      <c r="E15" s="234"/>
      <c r="F15" s="234"/>
      <c r="G15" s="234"/>
    </row>
    <row r="16" spans="1:7" ht="29.25" customHeight="1" x14ac:dyDescent="0.3">
      <c r="A16" s="106">
        <f t="shared" si="1"/>
        <v>5</v>
      </c>
      <c r="B16" s="235" t="s">
        <v>139</v>
      </c>
      <c r="C16" s="234"/>
      <c r="D16" s="234"/>
      <c r="E16" s="234"/>
      <c r="F16" s="234"/>
      <c r="G16" s="234"/>
    </row>
  </sheetData>
  <sheetProtection algorithmName="SHA-512" hashValue="riynKaoiwNa7zkEFw9kPAyawHiI4mW/ihcV9KnAiWXIx2sezUMK2qijn2FVW/Xh+5fVyTMc30DxcrxxoJxaYrA==" saltValue="ATzV8EHjob2+N/8+RSAayQ==" spinCount="100000" sheet="1" objects="1" scenarios="1"/>
  <mergeCells count="9">
    <mergeCell ref="B14:G14"/>
    <mergeCell ref="B15:G15"/>
    <mergeCell ref="B16:G16"/>
    <mergeCell ref="A1:G1"/>
    <mergeCell ref="B11:G11"/>
    <mergeCell ref="B12:G12"/>
    <mergeCell ref="B13:G13"/>
    <mergeCell ref="A10:G10"/>
    <mergeCell ref="A9:E9"/>
  </mergeCells>
  <pageMargins left="0.7" right="0.7" top="0.75" bottom="0.75" header="0.3" footer="0.3"/>
  <ignoredErrors>
    <ignoredError sqref="A5:A8 A13:A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80E7-38E7-43E9-B48C-E219AB604AEE}">
  <sheetPr codeName="Sheet8">
    <tabColor theme="8" tint="-0.499984740745262"/>
  </sheetPr>
  <dimension ref="A1:H16"/>
  <sheetViews>
    <sheetView workbookViewId="0">
      <selection sqref="A1:H1"/>
    </sheetView>
  </sheetViews>
  <sheetFormatPr defaultColWidth="9.109375" defaultRowHeight="14.4" x14ac:dyDescent="0.3"/>
  <cols>
    <col min="1" max="1" width="10.88671875" style="24" customWidth="1"/>
    <col min="2" max="2" width="14.44140625" style="24" customWidth="1"/>
    <col min="3" max="3" width="68" style="24" hidden="1" customWidth="1"/>
    <col min="4" max="4" width="40.88671875" style="24" customWidth="1"/>
    <col min="5" max="5" width="15.5546875" style="24" customWidth="1"/>
    <col min="6" max="6" width="33.44140625" style="24" customWidth="1"/>
    <col min="7" max="7" width="32.44140625" style="24" customWidth="1"/>
    <col min="8" max="8" width="90.33203125" style="24" customWidth="1"/>
    <col min="9" max="9" width="36.44140625" style="24" customWidth="1"/>
    <col min="10" max="16384" width="9.109375" style="24"/>
  </cols>
  <sheetData>
    <row r="1" spans="1:8" ht="18" x14ac:dyDescent="0.35">
      <c r="A1" s="244" t="s">
        <v>159</v>
      </c>
      <c r="B1" s="245"/>
      <c r="C1" s="245"/>
      <c r="D1" s="245"/>
      <c r="E1" s="245"/>
      <c r="F1" s="245"/>
      <c r="G1" s="245"/>
      <c r="H1" s="175"/>
    </row>
    <row r="2" spans="1:8" x14ac:dyDescent="0.3">
      <c r="A2" s="100" t="s">
        <v>118</v>
      </c>
      <c r="B2" s="246" t="s">
        <v>160</v>
      </c>
      <c r="C2" s="247"/>
      <c r="D2" s="247"/>
      <c r="E2" s="131" t="s">
        <v>161</v>
      </c>
      <c r="F2" s="101" t="s">
        <v>162</v>
      </c>
      <c r="G2" s="101" t="s">
        <v>163</v>
      </c>
      <c r="H2" s="131" t="s">
        <v>164</v>
      </c>
    </row>
    <row r="3" spans="1:8" x14ac:dyDescent="0.3">
      <c r="A3" s="107" t="s">
        <v>136</v>
      </c>
      <c r="B3" s="248" t="s">
        <v>165</v>
      </c>
      <c r="C3" s="249"/>
      <c r="D3" s="250"/>
      <c r="E3" s="116">
        <v>35000</v>
      </c>
      <c r="F3" s="116"/>
      <c r="G3" s="116"/>
      <c r="H3" s="102" t="s">
        <v>166</v>
      </c>
    </row>
    <row r="4" spans="1:8" x14ac:dyDescent="0.3">
      <c r="A4" s="106">
        <v>1</v>
      </c>
      <c r="B4" s="233"/>
      <c r="C4" s="233"/>
      <c r="D4" s="233"/>
      <c r="E4" s="10">
        <v>0</v>
      </c>
      <c r="F4" s="10"/>
      <c r="G4" s="10"/>
      <c r="H4" s="130"/>
    </row>
    <row r="5" spans="1:8" x14ac:dyDescent="0.3">
      <c r="A5" s="106">
        <f>A4+1</f>
        <v>2</v>
      </c>
      <c r="B5" s="233"/>
      <c r="C5" s="233"/>
      <c r="D5" s="233"/>
      <c r="E5" s="10">
        <v>0</v>
      </c>
      <c r="F5" s="10"/>
      <c r="G5" s="10"/>
      <c r="H5" s="130"/>
    </row>
    <row r="6" spans="1:8" x14ac:dyDescent="0.3">
      <c r="A6" s="106">
        <f t="shared" ref="A6:A8" si="0">A5+1</f>
        <v>3</v>
      </c>
      <c r="B6" s="233"/>
      <c r="C6" s="233"/>
      <c r="D6" s="233"/>
      <c r="E6" s="10">
        <v>0</v>
      </c>
      <c r="F6" s="10"/>
      <c r="G6" s="10"/>
      <c r="H6" s="130"/>
    </row>
    <row r="7" spans="1:8" x14ac:dyDescent="0.3">
      <c r="A7" s="106">
        <f t="shared" si="0"/>
        <v>4</v>
      </c>
      <c r="B7" s="233"/>
      <c r="C7" s="233"/>
      <c r="D7" s="233"/>
      <c r="E7" s="10">
        <v>0</v>
      </c>
      <c r="F7" s="10"/>
      <c r="G7" s="10"/>
      <c r="H7" s="130"/>
    </row>
    <row r="8" spans="1:8" x14ac:dyDescent="0.3">
      <c r="A8" s="106">
        <f t="shared" si="0"/>
        <v>5</v>
      </c>
      <c r="B8" s="233"/>
      <c r="C8" s="233"/>
      <c r="D8" s="233"/>
      <c r="E8" s="10">
        <v>0</v>
      </c>
      <c r="F8" s="10"/>
      <c r="G8" s="10"/>
      <c r="H8" s="130"/>
    </row>
    <row r="9" spans="1:8" x14ac:dyDescent="0.3">
      <c r="A9" s="223"/>
      <c r="B9" s="224"/>
      <c r="C9" s="224"/>
      <c r="D9" s="254"/>
      <c r="E9" s="17">
        <f>SUM(E4:E8)</f>
        <v>0</v>
      </c>
      <c r="F9" s="117"/>
      <c r="G9" s="117"/>
      <c r="H9" s="118"/>
    </row>
    <row r="10" spans="1:8" x14ac:dyDescent="0.3">
      <c r="A10" s="255" t="s">
        <v>167</v>
      </c>
      <c r="B10" s="256"/>
      <c r="C10" s="256"/>
      <c r="D10" s="256"/>
      <c r="E10" s="256"/>
      <c r="F10" s="256"/>
      <c r="G10" s="256"/>
      <c r="H10" s="257"/>
    </row>
    <row r="11" spans="1:8" s="115" customFormat="1" ht="15" customHeight="1" x14ac:dyDescent="0.3">
      <c r="A11" s="107" t="s">
        <v>118</v>
      </c>
      <c r="B11" s="231" t="s">
        <v>168</v>
      </c>
      <c r="C11" s="232"/>
      <c r="D11" s="232"/>
      <c r="E11" s="232"/>
      <c r="F11" s="232"/>
      <c r="G11" s="232"/>
      <c r="H11" s="232"/>
    </row>
    <row r="12" spans="1:8" x14ac:dyDescent="0.3">
      <c r="A12" s="106">
        <v>1</v>
      </c>
      <c r="B12" s="251"/>
      <c r="C12" s="252"/>
      <c r="D12" s="252"/>
      <c r="E12" s="252"/>
      <c r="F12" s="252"/>
      <c r="G12" s="252"/>
      <c r="H12" s="253"/>
    </row>
    <row r="13" spans="1:8" x14ac:dyDescent="0.3">
      <c r="A13" s="106">
        <f>A12+1</f>
        <v>2</v>
      </c>
      <c r="B13" s="251"/>
      <c r="C13" s="252"/>
      <c r="D13" s="252"/>
      <c r="E13" s="252"/>
      <c r="F13" s="252"/>
      <c r="G13" s="252"/>
      <c r="H13" s="253"/>
    </row>
    <row r="14" spans="1:8" x14ac:dyDescent="0.3">
      <c r="A14" s="106">
        <f t="shared" ref="A14:A16" si="1">A13+1</f>
        <v>3</v>
      </c>
      <c r="B14" s="251"/>
      <c r="C14" s="252"/>
      <c r="D14" s="252"/>
      <c r="E14" s="252"/>
      <c r="F14" s="252"/>
      <c r="G14" s="252"/>
      <c r="H14" s="253"/>
    </row>
    <row r="15" spans="1:8" x14ac:dyDescent="0.3">
      <c r="A15" s="106">
        <f t="shared" si="1"/>
        <v>4</v>
      </c>
      <c r="B15" s="251"/>
      <c r="C15" s="252"/>
      <c r="D15" s="252"/>
      <c r="E15" s="252"/>
      <c r="F15" s="252"/>
      <c r="G15" s="252"/>
      <c r="H15" s="253"/>
    </row>
    <row r="16" spans="1:8" x14ac:dyDescent="0.3">
      <c r="A16" s="106">
        <f t="shared" si="1"/>
        <v>5</v>
      </c>
      <c r="B16" s="251" t="s">
        <v>139</v>
      </c>
      <c r="C16" s="252"/>
      <c r="D16" s="252"/>
      <c r="E16" s="252"/>
      <c r="F16" s="252"/>
      <c r="G16" s="252"/>
      <c r="H16" s="253"/>
    </row>
  </sheetData>
  <sheetProtection algorithmName="SHA-512" hashValue="bO2O6vB61WVA/ozH/A2i3lbmHWO9wKp7HtW7IhSDbg+TziuxfOFGe5T+gBweKN3g/Lszn8uv8qVLx3D5xiDMLA==" saltValue="c+vIXEA0KOTCotZwILg1Kg==" spinCount="100000" sheet="1" objects="1" scenarios="1"/>
  <mergeCells count="16">
    <mergeCell ref="B13:H13"/>
    <mergeCell ref="B14:H14"/>
    <mergeCell ref="B15:H15"/>
    <mergeCell ref="B16:H16"/>
    <mergeCell ref="A9:D9"/>
    <mergeCell ref="A10:H10"/>
    <mergeCell ref="B11:H11"/>
    <mergeCell ref="B12:H12"/>
    <mergeCell ref="B6:D6"/>
    <mergeCell ref="B7:D7"/>
    <mergeCell ref="B8:D8"/>
    <mergeCell ref="A1:H1"/>
    <mergeCell ref="B2:D2"/>
    <mergeCell ref="B3:D3"/>
    <mergeCell ref="B4:D4"/>
    <mergeCell ref="B5:D5"/>
  </mergeCells>
  <pageMargins left="0.7" right="0.7" top="0.75" bottom="0.75" header="0.3" footer="0.3"/>
  <ignoredErrors>
    <ignoredError sqref="A5:A8 A13:A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84E4-B520-4FEA-8DA2-EA73F19F3794}">
  <sheetPr codeName="Sheet11"/>
  <dimension ref="A1:F26"/>
  <sheetViews>
    <sheetView workbookViewId="0">
      <selection sqref="A1:F1"/>
    </sheetView>
  </sheetViews>
  <sheetFormatPr defaultColWidth="9.109375" defaultRowHeight="14.4" x14ac:dyDescent="0.3"/>
  <cols>
    <col min="1" max="1" width="30" style="24" customWidth="1"/>
    <col min="2" max="2" width="42.109375" style="24" customWidth="1"/>
    <col min="3" max="3" width="35.88671875" style="24" customWidth="1"/>
    <col min="4" max="5" width="38.88671875" style="24" customWidth="1"/>
    <col min="6" max="6" width="38.5546875" style="24" customWidth="1"/>
    <col min="7" max="16384" width="9.109375" style="24"/>
  </cols>
  <sheetData>
    <row r="1" spans="1:6" ht="18" x14ac:dyDescent="0.35">
      <c r="A1" s="225" t="s">
        <v>169</v>
      </c>
      <c r="B1" s="226"/>
      <c r="C1" s="226"/>
      <c r="D1" s="226"/>
      <c r="E1" s="226"/>
      <c r="F1" s="227"/>
    </row>
    <row r="2" spans="1:6" ht="16.5" customHeight="1" x14ac:dyDescent="0.3">
      <c r="A2" s="100" t="s">
        <v>118</v>
      </c>
      <c r="B2" s="131" t="s">
        <v>170</v>
      </c>
      <c r="C2" s="131" t="s">
        <v>171</v>
      </c>
      <c r="D2" s="131" t="s">
        <v>53</v>
      </c>
      <c r="E2" s="131" t="s">
        <v>172</v>
      </c>
      <c r="F2" s="101" t="s">
        <v>163</v>
      </c>
    </row>
    <row r="3" spans="1:6" ht="16.5" customHeight="1" x14ac:dyDescent="0.3">
      <c r="A3" s="107" t="s">
        <v>136</v>
      </c>
      <c r="B3" s="108" t="s">
        <v>173</v>
      </c>
      <c r="C3" s="109" t="s">
        <v>174</v>
      </c>
      <c r="D3" s="114">
        <v>6500</v>
      </c>
      <c r="E3" s="114" t="s">
        <v>175</v>
      </c>
      <c r="F3" s="103" t="s">
        <v>175</v>
      </c>
    </row>
    <row r="4" spans="1:6" x14ac:dyDescent="0.3">
      <c r="A4" s="106">
        <v>1</v>
      </c>
      <c r="B4" s="130"/>
      <c r="C4" s="6"/>
      <c r="D4" s="111">
        <v>0</v>
      </c>
      <c r="E4" s="111"/>
      <c r="F4" s="8"/>
    </row>
    <row r="5" spans="1:6" x14ac:dyDescent="0.3">
      <c r="A5" s="106">
        <f>A4+1</f>
        <v>2</v>
      </c>
      <c r="B5" s="130"/>
      <c r="C5" s="6"/>
      <c r="D5" s="111">
        <v>0</v>
      </c>
      <c r="E5" s="111"/>
      <c r="F5" s="8"/>
    </row>
    <row r="6" spans="1:6" x14ac:dyDescent="0.3">
      <c r="A6" s="106">
        <f t="shared" ref="A6:A8" si="0">A5+1</f>
        <v>3</v>
      </c>
      <c r="B6" s="130"/>
      <c r="C6" s="6"/>
      <c r="D6" s="111">
        <v>0</v>
      </c>
      <c r="E6" s="111"/>
      <c r="F6" s="8"/>
    </row>
    <row r="7" spans="1:6" x14ac:dyDescent="0.3">
      <c r="A7" s="106">
        <f t="shared" si="0"/>
        <v>4</v>
      </c>
      <c r="B7" s="130"/>
      <c r="C7" s="6"/>
      <c r="D7" s="111">
        <v>0</v>
      </c>
      <c r="E7" s="111"/>
      <c r="F7" s="8"/>
    </row>
    <row r="8" spans="1:6" x14ac:dyDescent="0.3">
      <c r="A8" s="106">
        <f t="shared" si="0"/>
        <v>5</v>
      </c>
      <c r="B8" s="130" t="s">
        <v>139</v>
      </c>
      <c r="C8" s="6"/>
      <c r="D8" s="111">
        <v>0</v>
      </c>
      <c r="E8" s="111"/>
      <c r="F8" s="8"/>
    </row>
    <row r="9" spans="1:6" x14ac:dyDescent="0.3">
      <c r="A9" s="228" t="s">
        <v>176</v>
      </c>
      <c r="B9" s="229"/>
      <c r="C9" s="229"/>
      <c r="D9" s="16">
        <f>SUM(D4:D8)</f>
        <v>0</v>
      </c>
      <c r="E9" s="119"/>
      <c r="F9" s="112"/>
    </row>
    <row r="10" spans="1:6" ht="15" customHeight="1" x14ac:dyDescent="0.3">
      <c r="A10" s="230" t="s">
        <v>177</v>
      </c>
      <c r="B10" s="230"/>
      <c r="C10" s="230"/>
      <c r="D10" s="230"/>
      <c r="E10" s="230"/>
      <c r="F10" s="230"/>
    </row>
    <row r="11" spans="1:6" x14ac:dyDescent="0.3">
      <c r="A11" s="113" t="s">
        <v>136</v>
      </c>
      <c r="B11" s="231" t="s">
        <v>168</v>
      </c>
      <c r="C11" s="232"/>
      <c r="D11" s="232"/>
      <c r="E11" s="232"/>
      <c r="F11" s="232"/>
    </row>
    <row r="12" spans="1:6" ht="15" customHeight="1" x14ac:dyDescent="0.3">
      <c r="A12" s="106">
        <v>1</v>
      </c>
      <c r="B12" s="233"/>
      <c r="C12" s="233"/>
      <c r="D12" s="233"/>
      <c r="E12" s="234"/>
      <c r="F12" s="234"/>
    </row>
    <row r="13" spans="1:6" x14ac:dyDescent="0.3">
      <c r="A13" s="106">
        <f>A12+1</f>
        <v>2</v>
      </c>
      <c r="B13" s="233"/>
      <c r="C13" s="234"/>
      <c r="D13" s="234"/>
      <c r="E13" s="234"/>
      <c r="F13" s="234"/>
    </row>
    <row r="14" spans="1:6" x14ac:dyDescent="0.3">
      <c r="A14" s="106">
        <f t="shared" ref="A14:A16" si="1">A13+1</f>
        <v>3</v>
      </c>
      <c r="B14" s="233"/>
      <c r="C14" s="234"/>
      <c r="D14" s="234"/>
      <c r="E14" s="234"/>
      <c r="F14" s="234"/>
    </row>
    <row r="15" spans="1:6" x14ac:dyDescent="0.3">
      <c r="A15" s="106">
        <f t="shared" si="1"/>
        <v>4</v>
      </c>
      <c r="B15" s="233"/>
      <c r="C15" s="234"/>
      <c r="D15" s="234"/>
      <c r="E15" s="234"/>
      <c r="F15" s="234"/>
    </row>
    <row r="16" spans="1:6" x14ac:dyDescent="0.3">
      <c r="A16" s="106">
        <f t="shared" si="1"/>
        <v>5</v>
      </c>
      <c r="B16" s="233" t="s">
        <v>139</v>
      </c>
      <c r="C16" s="234"/>
      <c r="D16" s="234"/>
      <c r="E16" s="234"/>
      <c r="F16" s="234"/>
    </row>
    <row r="21" spans="1:6" ht="22.5" customHeight="1" x14ac:dyDescent="0.35">
      <c r="A21" s="120" t="s">
        <v>178</v>
      </c>
      <c r="B21" s="121"/>
      <c r="C21" s="121"/>
      <c r="D21" s="121"/>
      <c r="E21" s="121"/>
      <c r="F21" s="121"/>
    </row>
    <row r="22" spans="1:6" x14ac:dyDescent="0.3">
      <c r="A22" s="101" t="s">
        <v>179</v>
      </c>
    </row>
    <row r="23" spans="1:6" x14ac:dyDescent="0.3">
      <c r="A23" s="8"/>
    </row>
    <row r="26" spans="1:6" x14ac:dyDescent="0.3">
      <c r="C26" s="122"/>
    </row>
  </sheetData>
  <sheetProtection algorithmName="SHA-512" hashValue="xfHaRQkdyLiF/4FKiYfY3e+0aEMIFd0k0zm2D7p1I24sUFeuWaBCgyETFS7iUFKSBJOSeRCwTAeVoIIKicPpsA==" saltValue="kgUqQVOxwrevjE6NkxXjyw==" spinCount="100000" sheet="1" objects="1" scenarios="1"/>
  <mergeCells count="9">
    <mergeCell ref="A1:F1"/>
    <mergeCell ref="A9:C9"/>
    <mergeCell ref="B16:F16"/>
    <mergeCell ref="A10:F10"/>
    <mergeCell ref="B11:F11"/>
    <mergeCell ref="B12:F12"/>
    <mergeCell ref="B13:F13"/>
    <mergeCell ref="B14:F14"/>
    <mergeCell ref="B15:F15"/>
  </mergeCells>
  <pageMargins left="0.7" right="0.7" top="0.75" bottom="0.75" header="0.3" footer="0.3"/>
  <ignoredErrors>
    <ignoredError sqref="A5:A8 A13:A1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d9b489-ec1f-4bba-b835-80b3d81a4c2f">
      <Terms xmlns="http://schemas.microsoft.com/office/infopath/2007/PartnerControls"/>
    </lcf76f155ced4ddcb4097134ff3c332f>
    <number xmlns="b2d9b489-ec1f-4bba-b835-80b3d81a4c2f" xsi:nil="true"/>
    <Note xmlns="b2d9b489-ec1f-4bba-b835-80b3d81a4c2f" xsi:nil="true"/>
    <Order0 xmlns="b2d9b489-ec1f-4bba-b835-80b3d81a4c2f" xsi:nil="true"/>
    <TaxCatchAll xmlns="d9619fe8-92d9-41c9-985c-0b30f1c578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674C5D01EADF48B29205B67E1CAEBC" ma:contentTypeVersion="17" ma:contentTypeDescription="Create a new document." ma:contentTypeScope="" ma:versionID="bd0189eda935f1c11a2bdfeefa1ee2a3">
  <xsd:schema xmlns:xsd="http://www.w3.org/2001/XMLSchema" xmlns:xs="http://www.w3.org/2001/XMLSchema" xmlns:p="http://schemas.microsoft.com/office/2006/metadata/properties" xmlns:ns2="b2d9b489-ec1f-4bba-b835-80b3d81a4c2f" xmlns:ns3="d9619fe8-92d9-41c9-985c-0b30f1c5780a" targetNamespace="http://schemas.microsoft.com/office/2006/metadata/properties" ma:root="true" ma:fieldsID="896ead59af33d5dd94213019f1f385ed" ns2:_="" ns3:_="">
    <xsd:import namespace="b2d9b489-ec1f-4bba-b835-80b3d81a4c2f"/>
    <xsd:import namespace="d9619fe8-92d9-41c9-985c-0b30f1c578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Order0" minOccurs="0"/>
                <xsd:element ref="ns2:Note"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9b489-ec1f-4bba-b835-80b3d81a4c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b68aea-d2ee-4a6c-85e6-e4b5686e96e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Order0" ma:index="22" nillable="true" ma:displayName="Order" ma:decimals="0" ma:description="This column will be hidden and used only to sort the folder names in order of preference" ma:format="Dropdown" ma:indexed="true" ma:internalName="Order0" ma:percentage="FALSE">
      <xsd:simpleType>
        <xsd:restriction base="dms:Number"/>
      </xsd:simpleType>
    </xsd:element>
    <xsd:element name="Note" ma:index="23" nillable="true" ma:displayName="Note" ma:format="Dropdown" ma:internalName="Note">
      <xsd:simpleType>
        <xsd:restriction base="dms:Text">
          <xsd:maxLength value="255"/>
        </xsd:restriction>
      </xsd:simpleType>
    </xsd:element>
    <xsd:element name="number" ma:index="24"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9619fe8-92d9-41c9-985c-0b30f1c5780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380bbf-ba5f-4d0c-a6a4-22fdbe7fb872}" ma:internalName="TaxCatchAll" ma:showField="CatchAllData" ma:web="d9619fe8-92d9-41c9-985c-0b30f1c578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75DA5-3DBF-43B3-97CE-F9E1DFCC1462}">
  <ds:schemaRefs>
    <ds:schemaRef ds:uri="http://schemas.microsoft.com/sharepoint/v3/contenttype/forms"/>
  </ds:schemaRefs>
</ds:datastoreItem>
</file>

<file path=customXml/itemProps2.xml><?xml version="1.0" encoding="utf-8"?>
<ds:datastoreItem xmlns:ds="http://schemas.openxmlformats.org/officeDocument/2006/customXml" ds:itemID="{C69958BA-B19F-4DD9-8D95-6F8D7296BBCB}">
  <ds:schemaRefs>
    <ds:schemaRef ds:uri="http://schemas.microsoft.com/office/2006/metadata/properties"/>
    <ds:schemaRef ds:uri="http://schemas.microsoft.com/office/infopath/2007/PartnerControls"/>
    <ds:schemaRef ds:uri="b2d9b489-ec1f-4bba-b835-80b3d81a4c2f"/>
    <ds:schemaRef ds:uri="d9619fe8-92d9-41c9-985c-0b30f1c5780a"/>
  </ds:schemaRefs>
</ds:datastoreItem>
</file>

<file path=customXml/itemProps3.xml><?xml version="1.0" encoding="utf-8"?>
<ds:datastoreItem xmlns:ds="http://schemas.openxmlformats.org/officeDocument/2006/customXml" ds:itemID="{9F4A92C9-4974-440F-9E86-7AAA2B672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d9b489-ec1f-4bba-b835-80b3d81a4c2f"/>
    <ds:schemaRef ds:uri="d9619fe8-92d9-41c9-985c-0b30f1c57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005d458-45be-48ae-8140-d43da96dd17b}" enabled="0" method="" siteId="{7005d458-45be-48ae-8140-d43da96dd17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Tab A_Budget Summary</vt:lpstr>
      <vt:lpstr>Tab B_Direct Labor</vt:lpstr>
      <vt:lpstr>Tab C_Materials &amp; Supplies</vt:lpstr>
      <vt:lpstr>Tab D_Equipment</vt:lpstr>
      <vt:lpstr>Tab E_Other Direct Costs</vt:lpstr>
      <vt:lpstr>Tab F_Travel</vt:lpstr>
      <vt:lpstr>Tab G_Subcontracts</vt:lpstr>
      <vt:lpstr>Tab H_TABA-I-Corps</vt:lpstr>
      <vt:lpstr>Tab I_Foreign Vendor</vt:lpstr>
      <vt:lpstr>Sample Budget Summary</vt:lpstr>
      <vt:lpstr>'Tab A_Budget Summary'!Print_Area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Oubre, David A. (NSSC-NSSC)[Service Provider]</dc:creator>
  <cp:keywords/>
  <dc:description/>
  <cp:lastModifiedBy>Jadhav, Priyanka S. (ARC-DIB)[REI SYSTEMS INC]</cp:lastModifiedBy>
  <cp:revision/>
  <dcterms:created xsi:type="dcterms:W3CDTF">2012-11-16T15:15:10Z</dcterms:created>
  <dcterms:modified xsi:type="dcterms:W3CDTF">2025-06-02T15:36:30Z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0x0101001F674C5D01EADF48B29205B67E1CAEBC</vt:lpwstr>
  </property>
  <property fmtid="{D5CDD505-2E9C-101B-9397-08002B2CF9AE}" pid="3" name="MediaServiceImageTags">
    <vt:lpwstr/>
  </property>
</Properties>
</file>