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3206"/>
  <workbookPr showInkAnnotation="0" autoCompressPictures="0"/>
  <bookViews>
    <workbookView xWindow="0" yWindow="0" windowWidth="38400" windowHeight="21080" activeTab="3"/>
  </bookViews>
  <sheets>
    <sheet name="Institutional Metric" sheetId="1" r:id="rId1"/>
    <sheet name="Program Direct Metric" sheetId="2" r:id="rId2"/>
    <sheet name="Construction Safety" sheetId="5" r:id="rId3"/>
    <sheet name="Self Assessment Metrics Summary" sheetId="4" r:id="rId4"/>
    <sheet name="Quality Survey" sheetId="3" r:id="rId5"/>
  </sheets>
  <definedNames>
    <definedName name="Check1" localSheetId="2">'Construction Safety'!$B$3</definedName>
    <definedName name="Check2" localSheetId="2">'Construction Safety'!$C$3</definedName>
    <definedName name="_xlnm.Print_Area" localSheetId="0">'Institutional Metric'!$A$1:$G$86</definedName>
    <definedName name="_xlnm.Print_Area" localSheetId="1">'Program Direct Metric'!$A$1:$G$84</definedName>
    <definedName name="_xlnm.Print_Area" localSheetId="4">'Quality Survey'!$A$1:$F$37</definedName>
    <definedName name="_xlnm.Print_Area" localSheetId="3">'Self Assessment Metrics Summary'!$A$1:$H$26</definedName>
    <definedName name="_xlnm.Print_Titles" localSheetId="0">'Institutional Metric'!$1:$3</definedName>
    <definedName name="_xlnm.Print_Titles" localSheetId="4">'Quality Survey'!$5:$6</definedName>
    <definedName name="Z_5623D24C_F362_41C7_8FD6_8025996702C7_.wvu.PrintTitles" localSheetId="4" hidden="1">'Quality Survey'!$5:$6</definedName>
  </definedNames>
  <calcPr calcId="140001" concurrentCalc="0"/>
  <customWorkbookViews>
    <customWorkbookView name="srider - Personal View" guid="{5623D24C-F362-41C7-8FD6-8025996702C7}" mergeInterval="0" personalView="1" maximized="1" windowWidth="1020" windowHeight="591"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16" i="4" l="1"/>
  <c r="C16" i="4"/>
  <c r="G16" i="4"/>
  <c r="F16" i="4"/>
  <c r="E16" i="4"/>
  <c r="C88" i="2"/>
  <c r="D88" i="2"/>
  <c r="D85" i="2"/>
  <c r="D81" i="2"/>
  <c r="D77" i="2"/>
  <c r="D73" i="2"/>
  <c r="D67" i="2"/>
  <c r="D64" i="2"/>
  <c r="D59" i="2"/>
  <c r="D53" i="2"/>
  <c r="D52" i="2"/>
  <c r="D50" i="2"/>
  <c r="D47" i="2"/>
  <c r="D43" i="2"/>
  <c r="D37" i="2"/>
  <c r="D33" i="2"/>
  <c r="D28" i="2"/>
  <c r="D24" i="2"/>
  <c r="D19" i="2"/>
  <c r="D16" i="2"/>
  <c r="D10" i="2"/>
  <c r="D7" i="2"/>
  <c r="D67" i="1"/>
  <c r="B35" i="5"/>
  <c r="C88" i="1"/>
  <c r="D88" i="1"/>
  <c r="D28" i="1"/>
  <c r="D7" i="1"/>
  <c r="D10" i="1"/>
  <c r="D16" i="1"/>
  <c r="D19" i="1"/>
  <c r="D24" i="1"/>
  <c r="D33" i="1"/>
  <c r="D37" i="1"/>
  <c r="D43" i="1"/>
  <c r="D47" i="1"/>
  <c r="D50" i="1"/>
  <c r="D52" i="1"/>
  <c r="D53" i="1"/>
  <c r="D59" i="1"/>
  <c r="D64" i="1"/>
  <c r="D73" i="1"/>
  <c r="D77" i="1"/>
  <c r="D81" i="1"/>
  <c r="D85" i="1"/>
  <c r="D20" i="4"/>
  <c r="D19" i="4"/>
  <c r="D18" i="4"/>
  <c r="D17" i="4"/>
  <c r="D15" i="4"/>
  <c r="D14" i="4"/>
  <c r="D13" i="4"/>
  <c r="D12" i="4"/>
  <c r="D11" i="4"/>
  <c r="D10" i="4"/>
  <c r="D9" i="4"/>
  <c r="D8" i="4"/>
  <c r="F7" i="4"/>
  <c r="G7" i="4"/>
  <c r="E7" i="4"/>
  <c r="D7" i="4"/>
  <c r="C7" i="4"/>
  <c r="C2" i="4"/>
  <c r="D2" i="4"/>
  <c r="C3" i="4"/>
  <c r="D3" i="4"/>
  <c r="E3" i="4"/>
  <c r="F3" i="4"/>
  <c r="G3" i="4"/>
  <c r="C4" i="4"/>
  <c r="D4" i="4"/>
  <c r="E4" i="4"/>
  <c r="F4" i="4"/>
  <c r="G4" i="4"/>
  <c r="C5" i="4"/>
  <c r="D5" i="4"/>
  <c r="E5" i="4"/>
  <c r="F5" i="4"/>
  <c r="G5" i="4"/>
  <c r="C6" i="4"/>
  <c r="D6" i="4"/>
  <c r="E6" i="4"/>
  <c r="F6" i="4"/>
  <c r="G6" i="4"/>
  <c r="C8" i="4"/>
  <c r="E8" i="4"/>
  <c r="F8" i="4"/>
  <c r="G8" i="4"/>
  <c r="C9" i="4"/>
  <c r="E9" i="4"/>
  <c r="F9" i="4"/>
  <c r="G9" i="4"/>
  <c r="C10" i="4"/>
  <c r="E10" i="4"/>
  <c r="F10" i="4"/>
  <c r="G10" i="4"/>
  <c r="C11" i="4"/>
  <c r="E11" i="4"/>
  <c r="F11" i="4"/>
  <c r="G11" i="4"/>
  <c r="C12" i="4"/>
  <c r="E12" i="4"/>
  <c r="F12" i="4"/>
  <c r="G12" i="4"/>
  <c r="C13" i="4"/>
  <c r="E13" i="4"/>
  <c r="F13" i="4"/>
  <c r="G13" i="4"/>
  <c r="C14" i="4"/>
  <c r="E14" i="4"/>
  <c r="F14" i="4"/>
  <c r="G14" i="4"/>
  <c r="C15" i="4"/>
  <c r="E15" i="4"/>
  <c r="F15" i="4"/>
  <c r="G15" i="4"/>
  <c r="C17" i="4"/>
  <c r="E17" i="4"/>
  <c r="F17" i="4"/>
  <c r="G17" i="4"/>
  <c r="C18" i="4"/>
  <c r="E18" i="4"/>
  <c r="F18" i="4"/>
  <c r="G18" i="4"/>
  <c r="C19" i="4"/>
  <c r="E19" i="4"/>
  <c r="F19" i="4"/>
  <c r="G19" i="4"/>
  <c r="C20" i="4"/>
  <c r="E20" i="4"/>
  <c r="F20" i="4"/>
  <c r="G20" i="4"/>
  <c r="C21" i="4"/>
</calcChain>
</file>

<file path=xl/comments1.xml><?xml version="1.0" encoding="utf-8"?>
<comments xmlns="http://schemas.openxmlformats.org/spreadsheetml/2006/main">
  <authors>
    <author>S Rider</author>
  </authors>
  <commentList>
    <comment ref="A17" authorId="0">
      <text>
        <r>
          <rPr>
            <b/>
            <sz val="10"/>
            <color indexed="81"/>
            <rFont val="Tahoma"/>
          </rPr>
          <t>Mission requirement data element 9.2</t>
        </r>
      </text>
    </comment>
    <comment ref="A18" authorId="0">
      <text>
        <r>
          <rPr>
            <b/>
            <sz val="10"/>
            <color indexed="81"/>
            <rFont val="Tahoma"/>
          </rPr>
          <t>Mission requirement data element 9.2</t>
        </r>
      </text>
    </comment>
    <comment ref="A19" authorId="0">
      <text>
        <r>
          <rPr>
            <b/>
            <sz val="10"/>
            <color indexed="81"/>
            <rFont val="Tahoma"/>
          </rPr>
          <t>Quality Mission requirement data element 9.1</t>
        </r>
      </text>
    </comment>
    <comment ref="A20" authorId="0">
      <text>
        <r>
          <rPr>
            <b/>
            <sz val="10"/>
            <color indexed="81"/>
            <rFont val="Tahoma"/>
          </rPr>
          <t>Mission requirement data element 9.2</t>
        </r>
      </text>
    </comment>
    <comment ref="A21" authorId="0">
      <text>
        <r>
          <rPr>
            <b/>
            <sz val="10"/>
            <color indexed="81"/>
            <rFont val="Tahoma"/>
          </rPr>
          <t>Mission requirement data element 9.3</t>
        </r>
      </text>
    </comment>
    <comment ref="A22" authorId="0">
      <text>
        <r>
          <rPr>
            <b/>
            <sz val="10"/>
            <color indexed="81"/>
            <rFont val="Tahoma"/>
          </rPr>
          <t>Quality Mission requirement data element 9.1</t>
        </r>
      </text>
    </comment>
    <comment ref="A23" authorId="0">
      <text>
        <r>
          <rPr>
            <b/>
            <sz val="10"/>
            <color indexed="81"/>
            <rFont val="Tahoma"/>
          </rPr>
          <t>Mission requirement data element 9.2</t>
        </r>
      </text>
    </comment>
    <comment ref="A26" authorId="0">
      <text>
        <r>
          <rPr>
            <b/>
            <sz val="10"/>
            <color indexed="81"/>
            <rFont val="Tahoma"/>
          </rPr>
          <t>Quality Mission requirement data element 9.1</t>
        </r>
      </text>
    </comment>
    <comment ref="A27" authorId="0">
      <text>
        <r>
          <rPr>
            <b/>
            <sz val="10"/>
            <color indexed="81"/>
            <rFont val="Tahoma"/>
          </rPr>
          <t>Mission requirement data element 9.2</t>
        </r>
      </text>
    </comment>
    <comment ref="A28" authorId="0">
      <text>
        <r>
          <rPr>
            <b/>
            <sz val="10"/>
            <color indexed="81"/>
            <rFont val="Tahoma"/>
          </rPr>
          <t>Mission requirement data element 9.3</t>
        </r>
      </text>
    </comment>
    <comment ref="A29" authorId="0">
      <text>
        <r>
          <rPr>
            <b/>
            <sz val="10"/>
            <color indexed="81"/>
            <rFont val="Tahoma"/>
          </rPr>
          <t>Quality Mission requirement data element 9.1</t>
        </r>
      </text>
    </comment>
    <comment ref="A30" authorId="0">
      <text>
        <r>
          <rPr>
            <b/>
            <sz val="10"/>
            <color indexed="81"/>
            <rFont val="Tahoma"/>
          </rPr>
          <t>Mission requirement data element 9.3</t>
        </r>
      </text>
    </comment>
    <comment ref="A31" authorId="0">
      <text>
        <r>
          <rPr>
            <b/>
            <sz val="10"/>
            <color indexed="81"/>
            <rFont val="Tahoma"/>
          </rPr>
          <t>Mission requirement data element 9.3</t>
        </r>
      </text>
    </comment>
    <comment ref="A32" authorId="0">
      <text>
        <r>
          <rPr>
            <b/>
            <sz val="10"/>
            <color indexed="81"/>
            <rFont val="Tahoma"/>
          </rPr>
          <t>Quality Mission requirement data element 9.1</t>
        </r>
      </text>
    </comment>
    <comment ref="A33" authorId="0">
      <text>
        <r>
          <rPr>
            <b/>
            <sz val="10"/>
            <color indexed="81"/>
            <rFont val="Tahoma"/>
          </rPr>
          <t>Quality Mission requirement data element 9.1</t>
        </r>
      </text>
    </comment>
    <comment ref="A34" authorId="0">
      <text>
        <r>
          <rPr>
            <b/>
            <sz val="10"/>
            <color indexed="81"/>
            <rFont val="Tahoma"/>
          </rPr>
          <t>Quality Mission requirement data element 9.4</t>
        </r>
      </text>
    </comment>
    <comment ref="A35" authorId="0">
      <text>
        <r>
          <rPr>
            <b/>
            <sz val="10"/>
            <color indexed="81"/>
            <rFont val="Tahoma"/>
          </rPr>
          <t>Quality Mission requirement data element 9.4</t>
        </r>
      </text>
    </comment>
  </commentList>
</comments>
</file>

<file path=xl/sharedStrings.xml><?xml version="1.0" encoding="utf-8"?>
<sst xmlns="http://schemas.openxmlformats.org/spreadsheetml/2006/main" count="600" uniqueCount="277">
  <si>
    <t>KPI 3.2 measures the percent of funds obligated of the total funds available for obligation during the FY.  How well did your Center obligate the total funds available during the FY?  The data required is the total of funds obligated by September 30 divided by the total unobligated funding authority available (all years).</t>
    <phoneticPr fontId="0" type="noConversion"/>
  </si>
  <si>
    <t>KPI = (Total funds obligated) / (Total funds obligation authority)</t>
    <phoneticPr fontId="0" type="noConversion"/>
  </si>
  <si>
    <t>KPI 6.2 data is for all active NASA contractors on NASA construction projects (regardless of the project FY) during the rating period FY at your Center.</t>
  </si>
  <si>
    <t>Note: KPI 9.1 through 9.4 measure the quality of the **completed CoF project.  The data is obtained from quality surveys filled out by users/stakeholders after a project is complete.  See the worksheet "Quality Survey."</t>
  </si>
  <si>
    <t>Project Context, Contractor Selection, Contractual Safety Requirements and Owner Involvement in Project Safety</t>
  </si>
  <si>
    <t>Answer</t>
  </si>
  <si>
    <t>Project context:</t>
  </si>
  <si>
    <t>(1) Does the project work one shift?</t>
  </si>
  <si>
    <t xml:space="preserve"> Y</t>
  </si>
  <si>
    <t>N</t>
  </si>
  <si>
    <t>(2) Does the project work five days a week or less?</t>
  </si>
  <si>
    <t>Selection of contractor:</t>
  </si>
  <si>
    <t>KPI = (Total Minor Designs complete) / (total designs authorized)</t>
  </si>
  <si>
    <t>KPI = (Total Discrete Projects awarded) / (total projects approved)</t>
  </si>
  <si>
    <t>KPI 5.1 measures the percent schedule growth for discrete projects completed** during this FY. It is calculated by dividing the total actual number of construction days accomplishing the contract [5a] by the total estimated construction contract days [5b] minus 1.  How well did we estimate the project schedule?</t>
  </si>
  <si>
    <t>3c</t>
  </si>
  <si>
    <t>3d</t>
  </si>
  <si>
    <t>(3) Does the Quality of the overall Safety &amp; Health program/ plan make a difference in award in the Contract</t>
  </si>
  <si>
    <t>(5) Are the qualifications of the project team reviewed?</t>
  </si>
  <si>
    <t>(6) Are the qualifications of the safety staff reviewed?</t>
  </si>
  <si>
    <t>2008 Funds Obligated for FY During FY (%)</t>
  </si>
  <si>
    <t>All funds obligated during the fiscal year (%)</t>
  </si>
  <si>
    <t>(7) Does the evaluation of each contractor’s safety performance make a difference in awarding the contract?</t>
  </si>
  <si>
    <t>Contractual safety requirements:</t>
  </si>
  <si>
    <t>Owner’s involvement in project safety management:</t>
  </si>
  <si>
    <t>(16) Does the owner’s safety representative investigate close calls?</t>
  </si>
  <si>
    <t>(17) Are injury statistics on the projects maintained separately on each contractor?</t>
  </si>
  <si>
    <t>(18) Are all project injuries included in the owner’s overall measure of safety performance?</t>
  </si>
  <si>
    <t>Safety - Reportable Incidents Rate During FY</t>
  </si>
  <si>
    <t>Safety - Days Away, Restricted, or Transferred During FY</t>
  </si>
  <si>
    <t>Security Projects Awarded During the Fiscal Year (%)</t>
  </si>
  <si>
    <t>Sustainability - Projects Registered for LEED (%)</t>
  </si>
  <si>
    <t>Mission Requirements Quality Rating (1-5)</t>
  </si>
  <si>
    <t>Construction Quality Rating (1-5)</t>
  </si>
  <si>
    <t>Mission Schedule Quality Rating (1-5)</t>
  </si>
  <si>
    <t>Project Budget Quality Rating (1-5)</t>
  </si>
  <si>
    <t>Quality Ratings: 1 = Totally Dissatisfied, 5 = Completely Satisfied</t>
  </si>
  <si>
    <t xml:space="preserve">Key Performance Indicator (KPI) = Total Discrete Designs complete/total authorized </t>
  </si>
  <si>
    <t>Actual Discrete project contract duration days for all projects completed** during this FY</t>
  </si>
  <si>
    <t>Actual Minor Program project contract duration days for all projects completed** during this FY</t>
  </si>
  <si>
    <t>(19) The owner actively participates (gives presentations) during worker safety orientation?</t>
  </si>
  <si>
    <t>(20) Comprehension of safety training is evaluated through testing?</t>
  </si>
  <si>
    <t>Which of the following activities are performed by the owner’s site safety representative?</t>
  </si>
  <si>
    <t>(21) Monitor the Contractor Safety &amp; Health inspection records.</t>
  </si>
  <si>
    <t>(22) Monitoring of the implementation of pre-task planning.</t>
  </si>
  <si>
    <t>(23) Participating in safety recognition programs</t>
  </si>
  <si>
    <t>(24) Participating in safety and/or tool box meetings</t>
  </si>
  <si>
    <t>(25) Does the owner set zero injury as its safety expectation before the commencement of site work?</t>
  </si>
  <si>
    <t>Total Count of Yes Responses</t>
  </si>
  <si>
    <t>Construction Safety Metric - KPI = % of "Yeses" on the Construction Safety worksheet out of 25 questions.</t>
    <phoneticPr fontId="0" type="noConversion"/>
  </si>
  <si>
    <t>NI</t>
    <phoneticPr fontId="8" type="noConversion"/>
  </si>
  <si>
    <t>Instruction: print the checklist, review the list and decide how many yeses your organization currently use and type in the number above (light blue cell)</t>
  </si>
  <si>
    <t>(4) Is there a minimum acceptable RIR, DART, or EMR requirement for bidders?</t>
  </si>
  <si>
    <t xml:space="preserve">% of Yeses = </t>
  </si>
  <si>
    <t>Construction Safety Best Practices Implemented (%)</t>
  </si>
  <si>
    <t>KPI 5.2 measures the percent schedule growth for minor projects completed** during this FY divided by the total estimated duration in days minus 1</t>
  </si>
  <si>
    <r>
      <t xml:space="preserve">* Notes: </t>
    </r>
    <r>
      <rPr>
        <b/>
        <sz val="11"/>
        <rFont val="Times New Roman"/>
        <family val="1"/>
      </rPr>
      <t>Input</t>
    </r>
    <r>
      <rPr>
        <sz val="11"/>
        <rFont val="Times New Roman"/>
        <family val="1"/>
      </rPr>
      <t xml:space="preserve"> - if there is no data to input, type NA in the cell with "NI" in it.  The </t>
    </r>
    <r>
      <rPr>
        <b/>
        <sz val="11"/>
        <rFont val="Times New Roman"/>
        <family val="1"/>
      </rPr>
      <t>Score</t>
    </r>
    <r>
      <rPr>
        <sz val="11"/>
        <rFont val="Times New Roman"/>
        <family val="1"/>
      </rPr>
      <t xml:space="preserve"> is a calculated field, do not put data in this field.</t>
    </r>
  </si>
  <si>
    <t>NI</t>
  </si>
  <si>
    <t>NOTES</t>
  </si>
  <si>
    <t>"NI" means there was no input into the metric.</t>
  </si>
  <si>
    <t>* e.g. program representative, operations and maintenance, technical representative, engineering discipline, safety, security, occupational health, and environmental.</t>
  </si>
  <si>
    <t>** e.g. laboratory, office, industrial shop, technical, warehouse, other structure.</t>
  </si>
  <si>
    <t>Percent of Projects Designed Before Start of Fiscal Year</t>
  </si>
  <si>
    <t>Percent Construction Contracts Awarded Before the End of the Fiscal Year</t>
  </si>
  <si>
    <t>9e</t>
  </si>
  <si>
    <t>9f</t>
  </si>
  <si>
    <t>Survey questions: A 3 and 6; B 1, 4, 7, and 8.</t>
  </si>
  <si>
    <t>9.3 - average quality scores from quality survey questions: A 5; B 3, 5, and 6.</t>
  </si>
  <si>
    <t>9g</t>
  </si>
  <si>
    <t>9h</t>
  </si>
  <si>
    <t>Sum of quality survey scores addressing budget.</t>
  </si>
  <si>
    <t>Number of quality survey elements scored addressing budget.</t>
  </si>
  <si>
    <t>Number of quality survey elements scored addressing mission schedule</t>
  </si>
  <si>
    <t>(8) Does the contract require the contractor to place at least one full-time safety representative on the project site?</t>
  </si>
  <si>
    <t>(9) Does the contract require the contractor to submit all safety personnel résumés for the owner’s approval?</t>
  </si>
  <si>
    <t>(10) Does the contract require the contractor to prepare a site-specific safety plan?</t>
  </si>
  <si>
    <t>(11) Does the contract require the contractor to submit a safety policy signed by its CEO?</t>
  </si>
  <si>
    <t>(12) Does the contract require the contractor to provide a minimum specified amount of training to the construction workers?</t>
  </si>
  <si>
    <t>Contractor Safety Program Requirements:</t>
  </si>
  <si>
    <t>Which of the following are required to be included in the contractor’s safety program?</t>
  </si>
  <si>
    <t>(14) Contractor must conduct pre-task safety planning on the project site.</t>
  </si>
  <si>
    <t>Discrete Projects Schedule Growth (%)</t>
  </si>
  <si>
    <t>Minor Projects Schedule Growth (%)</t>
  </si>
  <si>
    <t>Program Direct Metrics</t>
  </si>
  <si>
    <t>**NOTE: Project completion is defined per NPR 8820.2E as the date on which the Government accepts all contract deliverables is the contract completion date.  Contract close out, a procurement function is not considered in this metric.  The additional time required to achieve contract close out would adversely impact the value of this metric.</t>
  </si>
  <si>
    <t xml:space="preserve">The Project Manager contacted you at the completion of the task to walk-through the facility and determined if all requirements were satisfied.  </t>
  </si>
  <si>
    <t>Were you treated in a courteous and professional manner?</t>
  </si>
  <si>
    <t>A.</t>
  </si>
  <si>
    <t>1.</t>
  </si>
  <si>
    <t>2.</t>
  </si>
  <si>
    <t>3.</t>
  </si>
  <si>
    <t>4.</t>
  </si>
  <si>
    <t>5.</t>
  </si>
  <si>
    <t>6.</t>
  </si>
  <si>
    <t>7.</t>
  </si>
  <si>
    <t>B.</t>
  </si>
  <si>
    <t>REQUIREMENTS / SCHEDULE / COST:</t>
  </si>
  <si>
    <t>The quality of the design met my expectations and agreed upon requirements.</t>
  </si>
  <si>
    <t>Number of Mission Essential Security (MES) projects executed for this FY</t>
  </si>
  <si>
    <t>Center Remarks</t>
  </si>
  <si>
    <t>Input*</t>
  </si>
  <si>
    <t>Score*</t>
  </si>
  <si>
    <t>KPI = ((Actual contract duration days)/(Original estimated days (on 1509)) duration) - 1)</t>
  </si>
  <si>
    <t>KPI 1.1 &amp; 1.2 measure readiness for entering into the FY.  Were the projects that were authorized for this FY ready for advertisement (i.e. 100% designed) by the beginning of this fiscal year?  The data required for this calculation are the number of designs for the measurement period (fiscal year under review) ready for advertisement (1a and 1c, respectively) divided by the number of authorized projects (1b and 1d, respectively).</t>
  </si>
  <si>
    <t>KPI 4.1 measures the percent cost growth for discrete projects completed** during this FY (from any fiscal year) [4a] divided by the total "Approved Facility Project Cost Estimate" (AFPCE) [from the signed NASA Form 1509] of discrete projects at time of award [4b] FY minus 1.  How well did you estimate the cost of the project vs. the actual cost?</t>
  </si>
  <si>
    <t>Sum of quality survey scores addressing construction</t>
  </si>
  <si>
    <t>9.4 - average quality scores from quality survey questions: B 9 and 10</t>
  </si>
  <si>
    <t>#</t>
  </si>
  <si>
    <t>Description</t>
  </si>
  <si>
    <t>KPI</t>
  </si>
  <si>
    <t>Title</t>
  </si>
  <si>
    <t xml:space="preserve">KPI = DART: Days Away, Restricted, or Transferred rate during FY for construction contracts  </t>
  </si>
  <si>
    <t>This includes cases involving days away from work, restricted work activity, and transfers to another job and is calculated based on (N/EH) x (200,000) where N is the number of cases involving days away and/or job transfer or restriction, EH is the total number of hours worked by all employees during the calendar year, and 200,000 is the base for 100 full-time equivalent employees.</t>
  </si>
  <si>
    <t>Safety Metrics for Construction Projects During the Fiscal Year:</t>
  </si>
  <si>
    <t>Percent of Mission Essential Security Projects Awarded During the Fiscal Year:</t>
  </si>
  <si>
    <t>Sustainability - Percent of Projects Registered for LEED During the Fiscal Year</t>
  </si>
  <si>
    <t>Quality Ratings for Projects Completed During the Fiscal Year:</t>
  </si>
  <si>
    <t>This Worksheet is automatically updated, provide inputs on the two worksheets with "Metric" in the title.</t>
  </si>
  <si>
    <t>Minor Projects Awarded for FY, During FY (%)</t>
  </si>
  <si>
    <t>Percent Schedule Growth for Projects Completed During the Fiscal Year:</t>
  </si>
  <si>
    <t>KPI = (Total Minor Projects awarded) / (total approved)</t>
  </si>
  <si>
    <t>KPI = ((Final Discrete construction cost)/(AFPCE at contract award) - 1)</t>
  </si>
  <si>
    <t>KPI = ((Final Minor construction cost)/(AFPCE at contract award) - 1)</t>
  </si>
  <si>
    <t>KPI 4.2 measures the percent cost growth for minor program projects completed* during this FY (from any fiscal year) [4e] divided by the total AFPCE of discrete projects at time of award [4f] FY minus 1.  How well did you estimate the cost of the project vs. the actual cost?</t>
  </si>
  <si>
    <t>KPI = (# LEED Registered)/(Total # Projects eligible)</t>
  </si>
  <si>
    <t>Percent Cost Growth for Projects Completed During the Fiscal Year:</t>
  </si>
  <si>
    <t>Discrete Projects Designed Prior to Start of FY (%)</t>
  </si>
  <si>
    <t>Discrete Projects Cost Growth (%)</t>
  </si>
  <si>
    <t>Minor Projects Cost Growth (%)</t>
  </si>
  <si>
    <t xml:space="preserve">The Project Manager kept you informed of construction progress. </t>
  </si>
  <si>
    <t>The quality of the construction work met my expectations.</t>
  </si>
  <si>
    <t>Outages and interruptions were well coordinated.</t>
  </si>
  <si>
    <t>Any changes to my requirements were accommodated by the Project Manager.</t>
  </si>
  <si>
    <t>Schedule slips were communicated with me in time to coordinate my operational plans/needs.</t>
  </si>
  <si>
    <t>The Project Manager used innovative means to reduce scheduled slips to meet my critical schedule.</t>
  </si>
  <si>
    <t>The costs for the Project were reasonable.</t>
  </si>
  <si>
    <t>The costs exceeded the initial estimate but were explained to my satisfaction by the Project Manager.</t>
  </si>
  <si>
    <t>8.</t>
  </si>
  <si>
    <t>9.</t>
  </si>
  <si>
    <t>C.</t>
  </si>
  <si>
    <t>Comments:  Please provide any suggestions for improvement.</t>
  </si>
  <si>
    <t>Completion Date:</t>
  </si>
  <si>
    <r>
      <t>Note:</t>
    </r>
    <r>
      <rPr>
        <sz val="11"/>
        <rFont val="Times New Roman"/>
        <family val="1"/>
      </rPr>
      <t xml:space="preserve"> A Mission Essential Security project is defined as security work on a Mission Essential Infrastructure real property asset or a project with a justification for the project is based upon a security requirement. (CoF projects only, do not include "locally approved" projects.)</t>
    </r>
  </si>
  <si>
    <t>.85 - 1.00</t>
  </si>
  <si>
    <t>.70 - .84</t>
  </si>
  <si>
    <t>CUSTOMER INTERFACE</t>
  </si>
  <si>
    <t>Sum of quality survey scores addressing Mission Requirements</t>
  </si>
  <si>
    <t>KPI 2.1 and 2.2 measure the percent of authorized projects awarded within the period fiscal year.  How many projects planned for construction during this fiscal year were awarded (i.e., obligated) by the end of the fiscal year?  The data required for the calculation is the number of projects awarded (2a and 2c) and the number of projects authorized (2b and 2d).</t>
  </si>
  <si>
    <t>&lt; .79</t>
  </si>
  <si>
    <t>.80 - .89</t>
  </si>
  <si>
    <t>.90 - 1.00</t>
  </si>
  <si>
    <t>1c</t>
  </si>
  <si>
    <t>1d</t>
  </si>
  <si>
    <t>2a</t>
  </si>
  <si>
    <t>2b</t>
  </si>
  <si>
    <t>Sum of quality survey scores addressing mission schedule</t>
  </si>
  <si>
    <t>Number of quality survey elements scored addressing construction</t>
  </si>
  <si>
    <t>The Project Manager contacted you at the beginning of the project.</t>
  </si>
  <si>
    <t>KPI = (sum of scores) / (total number of elements receiving a score)</t>
  </si>
  <si>
    <t>LEED = Leadership in Energy and Environmental Design certification by the US Green Bldg. Council</t>
  </si>
  <si>
    <t>Please RATE on Scale of 1 to 5 (1 = completely dissatisfied; 2 = somewhat dissatisfied; 3 = satisfied; 4 = somewhat satisfied; 5 = completely satisfied).</t>
  </si>
  <si>
    <t>Estimated total discrete project planned days on approved Form 1509 (at the time of initial award)</t>
  </si>
  <si>
    <t>5d</t>
  </si>
  <si>
    <t>The Project Manager was available and helpful during the life of this project/task to answer my questions.  (Did not have any questions – mark N/A).</t>
  </si>
  <si>
    <t>Percent Construction Funds Obligated Before End of the Fiscal Year:</t>
  </si>
  <si>
    <t>&lt;.69</t>
  </si>
  <si>
    <t>2c</t>
  </si>
  <si>
    <t>2d</t>
  </si>
  <si>
    <t>3a</t>
  </si>
  <si>
    <t>3b</t>
  </si>
  <si>
    <t>4a</t>
  </si>
  <si>
    <t>4b</t>
  </si>
  <si>
    <t>&gt; .076</t>
  </si>
  <si>
    <t>.051-.075</t>
  </si>
  <si>
    <t>&lt; .05</t>
  </si>
  <si>
    <t>4e</t>
  </si>
  <si>
    <t>4f</t>
  </si>
  <si>
    <t>5a</t>
  </si>
  <si>
    <t>5b</t>
  </si>
  <si>
    <t>&gt; .20</t>
  </si>
  <si>
    <t>.16 - .20</t>
  </si>
  <si>
    <t>&lt; .15</t>
  </si>
  <si>
    <t>5c</t>
  </si>
  <si>
    <t>&gt; 8.0</t>
  </si>
  <si>
    <t>&gt; 2 ≤ 8.0</t>
  </si>
  <si>
    <t>≤ 2.0</t>
  </si>
  <si>
    <t>RIR = (Total annual # of injuries incurred by sample firms x 200,000) / (Total annual # of hours worked by sample firms' employees)</t>
  </si>
  <si>
    <t>&gt; 3.0</t>
  </si>
  <si>
    <t>&gt; 1 ≤ 3.0</t>
  </si>
  <si>
    <t>≤ 1.0</t>
  </si>
  <si>
    <t>7a</t>
  </si>
  <si>
    <t>7b</t>
  </si>
  <si>
    <t>&lt; .35</t>
  </si>
  <si>
    <t>.35 - .49</t>
  </si>
  <si>
    <t>&gt; .50</t>
  </si>
  <si>
    <t>Discrete Projects Awarded for FY, During FY (%)</t>
  </si>
  <si>
    <t>Minor Projects Designed Prior to Start of FY (%)</t>
  </si>
  <si>
    <t>(13) Contractor must prepare a plan for site emergencies.</t>
  </si>
  <si>
    <t>DART: This includes cases involving days away from work, restricted work activity, and transfers to another job and is calculated based on (N/EH) x (200,000) where N is the number of cases involving days away and/or job transfer or restriction, EH is the total number of hours worked by all employees during the calendar year, and 200,000 is the base for 100 full-time equivalent employees.</t>
  </si>
  <si>
    <t>Institutional Metrics</t>
  </si>
  <si>
    <t>The Project Manager and Construction Inspector were known to you and clearly communicated the construction schedules and construction events to take place.</t>
  </si>
  <si>
    <t>8b</t>
  </si>
  <si>
    <t xml:space="preserve"> Project Title:</t>
  </si>
  <si>
    <t xml:space="preserve">**Building Type:   </t>
  </si>
  <si>
    <t>*Customer Title:</t>
  </si>
  <si>
    <t>Number of quality survey elements scored addressing Mission Requirements</t>
  </si>
  <si>
    <t>Number of Mission Essential Security projects planned for this FY</t>
  </si>
  <si>
    <t>KPI = (MES executed/MES planned)</t>
  </si>
  <si>
    <t>&lt;.9</t>
  </si>
  <si>
    <t>.9 - .95</t>
  </si>
  <si>
    <t>&gt; 95</t>
  </si>
  <si>
    <t>9a</t>
  </si>
  <si>
    <t>9b</t>
  </si>
  <si>
    <t>&gt; 4</t>
  </si>
  <si>
    <t>2.5 - 4</t>
  </si>
  <si>
    <t>&lt;2.5</t>
  </si>
  <si>
    <t>9c</t>
  </si>
  <si>
    <t>9d</t>
  </si>
  <si>
    <t>9.2 - average quality scores from quality survey questions: A 1, 2, 4, and 7; B 2.</t>
  </si>
  <si>
    <t>FY:</t>
  </si>
  <si>
    <t>Project #</t>
  </si>
  <si>
    <t>Description:</t>
  </si>
  <si>
    <t>Customer Name:</t>
  </si>
  <si>
    <t>Project Manager:</t>
  </si>
  <si>
    <t>Mail Stop:</t>
  </si>
  <si>
    <t>Date Sent to Customer:</t>
  </si>
  <si>
    <t>Date Received:</t>
  </si>
  <si>
    <t>Center:</t>
  </si>
  <si>
    <t>Scorecard Indicator</t>
  </si>
  <si>
    <t>1a</t>
  </si>
  <si>
    <t>Red</t>
  </si>
  <si>
    <t>Yellow</t>
  </si>
  <si>
    <t>Green</t>
  </si>
  <si>
    <t>1b</t>
  </si>
  <si>
    <t>Invitation was given to participate in design reviews and/or given the opportunity to review the design as it progressed through the design cycle.</t>
  </si>
  <si>
    <t>NI</t>
    <phoneticPr fontId="0" type="noConversion"/>
  </si>
  <si>
    <t>NI</t>
    <phoneticPr fontId="0" type="noConversion"/>
  </si>
  <si>
    <t>NI</t>
    <phoneticPr fontId="0" type="noConversion"/>
  </si>
  <si>
    <t>Estimated Minor Program project planned days on approved Form 1509 (at the time of initial award)</t>
  </si>
  <si>
    <t>Please help us improve our services to our customers by taking a few moments to answer these questions.  Return your completed questionnaire to the Project Manager above via email or mail.  Your feedback is very important to us.</t>
  </si>
  <si>
    <t>Mission Directorate:</t>
  </si>
  <si>
    <t>The project was completed within the agreed upon schedule.</t>
  </si>
  <si>
    <t>10.</t>
  </si>
  <si>
    <t>The project satisfied the requirements for the program schedule.</t>
  </si>
  <si>
    <t>8a</t>
  </si>
  <si>
    <t>Total Discrete Designs completed by the Beginning of the Fiscal Year (FY) of Constrcution (BOFYOC) 2012:</t>
  </si>
  <si>
    <t>Total Discrete Projects authorized for Design for FY 2012:</t>
  </si>
  <si>
    <t>Total Minor Designs completed by BOFYOC 2012:</t>
  </si>
  <si>
    <t>Total Minor Projects authorized for FY 2012:</t>
  </si>
  <si>
    <t>Total Discrete Construction contracts awarded by the End of the Fiscal Year (EOFY) FY 2012:</t>
  </si>
  <si>
    <t>Total Discrete Projects Approved for Construction in FY 2012:</t>
  </si>
  <si>
    <t>Total Minor Construction contracts awarded by EOFY 2012:</t>
  </si>
  <si>
    <t>Total Minor Projects Approved for Construction in FY 2012:</t>
  </si>
  <si>
    <t>Total FY 2012 CoF funds (demolition, discrete &amp; minor) obligated during the FY</t>
  </si>
  <si>
    <t>Total FY 2012 CoF funds (demolition, discrete &amp; minor) provided during this FY</t>
  </si>
  <si>
    <t>KPI = (Total FY 2012 funds obligated) / (total FY 2012 funds provided)</t>
  </si>
  <si>
    <t>KPI 3.1 measures the percent of FY 2012 CoF funds obligated during this fiscal year (includes only the projects authorized for this fiscal year).  How well did your Center obligate funds provided for this FY?  The data required is the amount of funds obligated (3a) divided by the total funds provided for construction (3b).</t>
  </si>
  <si>
    <t>Total CoF funds obligated during this FY (demolition, discrete &amp; minor - FY 2012 and prior, procurement funds only (6-year, 3-year and No-year))</t>
  </si>
  <si>
    <t>Total CoF funds available for obligation during FY 2012 (procurement only - including demolition, discrete &amp; minor - new obligation authority and unobligated, prior year carryover)</t>
  </si>
  <si>
    <t>Total final cost of Discrete projects completed during FY 2012</t>
  </si>
  <si>
    <t>Total Approved Facility Project Cost Estimate(s) (AFPCE) at award for discrete projects completed during FY 2012</t>
  </si>
  <si>
    <t>Total final cost of Minor Program projects completed during  FY 2012 ($000)</t>
  </si>
  <si>
    <t>Total AFPCE at award for Minor Program projects completed during FY 2012 ($000)</t>
  </si>
  <si>
    <t>KPI = RIR: Reportable Incident Rate during FY 2012 for construction contracts</t>
  </si>
  <si>
    <t>KPI 6.1 data is for all active CoF construction projects by NASA contractors on NASA projects during the rating period FY 2012 (regardless of project FY)</t>
  </si>
  <si>
    <t>Fiscal Year: 2012</t>
  </si>
  <si>
    <r>
      <t>(15) Contractor must implement a substance abuse testing</t>
    </r>
    <r>
      <rPr>
        <sz val="11"/>
        <rFont val="Arial"/>
        <family val="2"/>
      </rPr>
      <t xml:space="preserve"> program.</t>
    </r>
  </si>
  <si>
    <t>Total number of eligible projects authorized for design during FY 2012</t>
  </si>
  <si>
    <t>Total number of eligible* projects registered for LEED certification during FY 2012</t>
  </si>
  <si>
    <t>*Eligible projects are either a major renovation project (i.e., the cost of the project exceeds 50% of the replacement cost for that type construction) or a new construction project.  Projects that construct additions to a building are also "eligible."</t>
  </si>
  <si>
    <t>8c</t>
  </si>
  <si>
    <t>8d</t>
  </si>
  <si>
    <t>Total number of elegible* projects successfully achieved LEED Silver or higher this FY.</t>
  </si>
  <si>
    <t>Total number of elegible projects for which LEED certification was expected this FY.</t>
  </si>
  <si>
    <t>&gt; .90</t>
  </si>
  <si>
    <t>KPI = (Number of eligible projects certified LEED Silver)/ (Number of LEED Silver certifications expected)</t>
  </si>
  <si>
    <t>Sustainability - Projects Certified LEED Silver or higher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</si>
</sst>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s>
  <fonts count="15" x14ac:knownFonts="1">
    <font>
      <sz val="11"/>
      <name val="Arial"/>
      <family val="2"/>
    </font>
    <font>
      <sz val="11"/>
      <name val="Arial"/>
      <family val="2"/>
    </font>
    <font>
      <b/>
      <sz val="11"/>
      <name val="Times New Roman"/>
      <family val="1"/>
    </font>
    <font>
      <sz val="11"/>
      <name val="Times New Roman"/>
      <family val="1"/>
    </font>
    <font>
      <sz val="11"/>
      <name val="Arial"/>
      <family val="2"/>
    </font>
    <font>
      <b/>
      <sz val="11"/>
      <name val="Arial"/>
      <family val="2"/>
    </font>
    <font>
      <i/>
      <sz val="11"/>
      <name val="Arial"/>
      <family val="2"/>
    </font>
    <font>
      <b/>
      <sz val="10"/>
      <color indexed="81"/>
      <name val="Tahoma"/>
    </font>
    <font>
      <sz val="8"/>
      <name val="Arial"/>
    </font>
    <font>
      <sz val="11"/>
      <color indexed="56"/>
      <name val="Verdana"/>
      <family val="2"/>
    </font>
    <font>
      <sz val="11"/>
      <name val="Arial"/>
      <family val="2"/>
    </font>
    <font>
      <b/>
      <sz val="12"/>
      <name val="Arial"/>
    </font>
    <font>
      <sz val="12"/>
      <name val="Arial"/>
    </font>
    <font>
      <u/>
      <sz val="11"/>
      <color theme="10"/>
      <name val="Arial"/>
      <family val="2"/>
    </font>
    <font>
      <u/>
      <sz val="11"/>
      <color theme="11"/>
      <name val="Arial"/>
      <family val="2"/>
    </font>
  </fonts>
  <fills count="11">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7"/>
        <bgColor indexed="64"/>
      </patternFill>
    </fill>
    <fill>
      <patternFill patternType="solid">
        <fgColor indexed="15"/>
        <bgColor indexed="64"/>
      </patternFill>
    </fill>
  </fills>
  <borders count="29">
    <border>
      <left/>
      <right/>
      <top/>
      <bottom/>
      <diagonal/>
    </border>
    <border>
      <left/>
      <right/>
      <top/>
      <bottom style="double">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style="medium">
        <color auto="1"/>
      </left>
      <right/>
      <top/>
      <bottom style="double">
        <color auto="1"/>
      </bottom>
      <diagonal/>
    </border>
    <border>
      <left style="double">
        <color auto="1"/>
      </left>
      <right style="double">
        <color auto="1"/>
      </right>
      <top style="double">
        <color auto="1"/>
      </top>
      <bottom style="double">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top/>
      <bottom/>
      <diagonal/>
    </border>
    <border>
      <left style="thin">
        <color auto="1"/>
      </left>
      <right/>
      <top/>
      <bottom style="double">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medium">
        <color auto="1"/>
      </right>
      <top/>
      <bottom/>
      <diagonal/>
    </border>
    <border>
      <left/>
      <right/>
      <top style="medium">
        <color auto="1"/>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dotted">
        <color auto="1"/>
      </top>
      <bottom style="dotted">
        <color auto="1"/>
      </bottom>
      <diagonal/>
    </border>
    <border>
      <left/>
      <right/>
      <top style="dotted">
        <color auto="1"/>
      </top>
      <bottom/>
      <diagonal/>
    </border>
    <border>
      <left/>
      <right style="medium">
        <color auto="1"/>
      </right>
      <top style="dotted">
        <color auto="1"/>
      </top>
      <bottom/>
      <diagonal/>
    </border>
    <border>
      <left/>
      <right/>
      <top/>
      <bottom style="medium">
        <color auto="1"/>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49">
    <xf numFmtId="0" fontId="0" fillId="0" borderId="0" xfId="0"/>
    <xf numFmtId="0" fontId="2" fillId="0" borderId="0" xfId="0" applyFont="1" applyBorder="1" applyAlignment="1" applyProtection="1">
      <alignment vertical="top" wrapText="1"/>
      <protection locked="0"/>
    </xf>
    <xf numFmtId="2" fontId="2" fillId="0" borderId="0" xfId="0" applyNumberFormat="1" applyFont="1" applyBorder="1" applyAlignment="1" applyProtection="1">
      <alignment horizontal="center" vertical="top" wrapText="1"/>
      <protection locked="0"/>
    </xf>
    <xf numFmtId="0" fontId="3" fillId="0" borderId="0" xfId="0" applyFont="1" applyBorder="1" applyAlignment="1" applyProtection="1">
      <alignment vertical="top" wrapText="1"/>
      <protection locked="0"/>
    </xf>
    <xf numFmtId="1" fontId="3" fillId="2" borderId="7" xfId="0" applyNumberFormat="1" applyFont="1" applyFill="1" applyBorder="1" applyAlignment="1" applyProtection="1">
      <alignment horizontal="center" vertical="top" wrapText="1"/>
      <protection locked="0"/>
    </xf>
    <xf numFmtId="2" fontId="3" fillId="0" borderId="0" xfId="0" applyNumberFormat="1" applyFont="1" applyBorder="1" applyAlignment="1" applyProtection="1">
      <alignment horizontal="center" vertical="top" wrapText="1"/>
      <protection locked="0"/>
    </xf>
    <xf numFmtId="0" fontId="3" fillId="0" borderId="0" xfId="0" applyFont="1" applyAlignment="1" applyProtection="1">
      <alignment vertical="top" wrapText="1"/>
      <protection locked="0"/>
    </xf>
    <xf numFmtId="0" fontId="3" fillId="0" borderId="0" xfId="0" applyFont="1" applyFill="1" applyBorder="1" applyAlignment="1" applyProtection="1">
      <alignment vertical="top" wrapText="1"/>
      <protection locked="0"/>
    </xf>
    <xf numFmtId="0" fontId="2" fillId="4" borderId="0" xfId="0" applyFont="1" applyFill="1" applyBorder="1" applyAlignment="1" applyProtection="1">
      <alignment horizontal="center" vertical="top" wrapText="1"/>
      <protection locked="0"/>
    </xf>
    <xf numFmtId="0" fontId="2" fillId="5" borderId="0" xfId="0" applyFont="1" applyFill="1" applyBorder="1" applyAlignment="1" applyProtection="1">
      <alignment horizontal="center" vertical="top" wrapText="1"/>
      <protection locked="0"/>
    </xf>
    <xf numFmtId="0" fontId="2" fillId="6" borderId="0" xfId="0" applyFont="1" applyFill="1" applyBorder="1" applyAlignment="1" applyProtection="1">
      <alignment horizontal="center" vertical="top" wrapText="1"/>
      <protection locked="0"/>
    </xf>
    <xf numFmtId="49" fontId="3" fillId="0" borderId="0" xfId="0" applyNumberFormat="1" applyFont="1" applyBorder="1" applyAlignment="1" applyProtection="1">
      <alignment vertical="top" wrapText="1"/>
      <protection locked="0"/>
    </xf>
    <xf numFmtId="2" fontId="3" fillId="0" borderId="0" xfId="0" applyNumberFormat="1" applyFont="1" applyFill="1" applyBorder="1" applyAlignment="1" applyProtection="1">
      <alignment horizontal="center" vertical="top" wrapText="1"/>
      <protection locked="0"/>
    </xf>
    <xf numFmtId="3" fontId="3" fillId="2" borderId="7" xfId="0" applyNumberFormat="1" applyFont="1" applyFill="1" applyBorder="1" applyAlignment="1" applyProtection="1">
      <alignment horizontal="center" vertical="top" wrapText="1"/>
      <protection locked="0"/>
    </xf>
    <xf numFmtId="165" fontId="3" fillId="2" borderId="7" xfId="2" applyNumberFormat="1" applyFont="1" applyFill="1" applyBorder="1" applyAlignment="1" applyProtection="1">
      <alignment horizontal="center" vertical="top" wrapText="1"/>
      <protection locked="0"/>
    </xf>
    <xf numFmtId="0" fontId="2" fillId="0" borderId="0"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0" fillId="0" borderId="0" xfId="0" applyAlignment="1">
      <alignment wrapText="1"/>
    </xf>
    <xf numFmtId="164" fontId="2" fillId="0" borderId="0" xfId="0" applyNumberFormat="1" applyFont="1" applyBorder="1" applyAlignment="1" applyProtection="1">
      <alignment horizontal="left" vertical="top" wrapText="1"/>
      <protection locked="0"/>
    </xf>
    <xf numFmtId="0" fontId="5" fillId="0" borderId="0" xfId="0" applyFont="1" applyAlignment="1">
      <alignment horizontal="right" vertical="top" wrapText="1"/>
    </xf>
    <xf numFmtId="49" fontId="5" fillId="0" borderId="0" xfId="0" applyNumberFormat="1" applyFont="1" applyAlignment="1">
      <alignment horizontal="left" vertical="top"/>
    </xf>
    <xf numFmtId="0" fontId="5" fillId="0" borderId="28" xfId="0" applyFont="1" applyBorder="1" applyAlignment="1">
      <alignment vertical="top"/>
    </xf>
    <xf numFmtId="0" fontId="6" fillId="0" borderId="0" xfId="0" applyFont="1" applyBorder="1" applyAlignment="1">
      <alignment horizontal="center" vertical="center" wrapText="1"/>
    </xf>
    <xf numFmtId="0" fontId="0" fillId="0" borderId="28" xfId="0" applyBorder="1" applyAlignment="1"/>
    <xf numFmtId="49" fontId="0" fillId="7" borderId="0" xfId="0" applyNumberFormat="1" applyFill="1" applyAlignment="1">
      <alignment horizontal="right" vertical="top"/>
    </xf>
    <xf numFmtId="49" fontId="0" fillId="9" borderId="0" xfId="0" applyNumberFormat="1" applyFill="1" applyAlignment="1">
      <alignment horizontal="right" vertical="top"/>
    </xf>
    <xf numFmtId="49" fontId="0" fillId="10" borderId="0" xfId="0" applyNumberFormat="1" applyFill="1" applyAlignment="1">
      <alignment horizontal="right" vertical="top"/>
    </xf>
    <xf numFmtId="49" fontId="0" fillId="8" borderId="0" xfId="0" applyNumberFormat="1" applyFill="1" applyAlignment="1">
      <alignment horizontal="right" vertical="top"/>
    </xf>
    <xf numFmtId="49" fontId="5" fillId="0" borderId="0" xfId="0" applyNumberFormat="1" applyFont="1" applyAlignment="1">
      <alignment horizontal="left" vertical="center"/>
    </xf>
    <xf numFmtId="0" fontId="5" fillId="0" borderId="0" xfId="0" applyFont="1" applyBorder="1" applyAlignment="1">
      <alignment vertical="center"/>
    </xf>
    <xf numFmtId="0" fontId="0" fillId="0" borderId="0" xfId="0" applyAlignment="1">
      <alignment vertical="center"/>
    </xf>
    <xf numFmtId="1" fontId="2" fillId="0" borderId="0" xfId="0" applyNumberFormat="1" applyFont="1" applyBorder="1" applyAlignment="1" applyProtection="1">
      <alignment horizontal="left" vertical="top" wrapText="1"/>
      <protection locked="0"/>
    </xf>
    <xf numFmtId="0" fontId="3" fillId="0" borderId="0" xfId="0" applyFont="1" applyBorder="1" applyAlignment="1" applyProtection="1">
      <alignment horizontal="right" vertical="top" wrapText="1"/>
      <protection locked="0"/>
    </xf>
    <xf numFmtId="164" fontId="2" fillId="0" borderId="0" xfId="0" applyNumberFormat="1" applyFont="1" applyBorder="1" applyAlignment="1" applyProtection="1">
      <alignment horizontal="right" vertical="top" wrapText="1"/>
      <protection locked="0"/>
    </xf>
    <xf numFmtId="164" fontId="2" fillId="0" borderId="0" xfId="0" applyNumberFormat="1" applyFont="1" applyBorder="1" applyAlignment="1" applyProtection="1">
      <alignment vertical="top" wrapText="1"/>
      <protection locked="0"/>
    </xf>
    <xf numFmtId="0" fontId="2" fillId="0" borderId="1" xfId="0" applyFont="1" applyBorder="1" applyAlignment="1" applyProtection="1">
      <alignment vertical="top" wrapText="1"/>
      <protection locked="0"/>
    </xf>
    <xf numFmtId="0" fontId="2" fillId="0" borderId="6" xfId="0" applyFont="1" applyBorder="1" applyAlignment="1" applyProtection="1">
      <alignment horizontal="centerContinuous" wrapText="1"/>
      <protection locked="0"/>
    </xf>
    <xf numFmtId="0" fontId="2" fillId="0" borderId="6" xfId="0" applyFont="1" applyBorder="1" applyAlignment="1" applyProtection="1">
      <alignment horizontal="center" vertical="top" wrapText="1"/>
      <protection locked="0"/>
    </xf>
    <xf numFmtId="2" fontId="3" fillId="3" borderId="7" xfId="0" applyNumberFormat="1" applyFont="1" applyFill="1" applyBorder="1" applyAlignment="1" applyProtection="1">
      <alignment horizontal="center" vertical="top" wrapText="1"/>
    </xf>
    <xf numFmtId="10" fontId="3" fillId="3" borderId="7" xfId="3" applyNumberFormat="1" applyFont="1" applyFill="1" applyBorder="1" applyAlignment="1" applyProtection="1">
      <alignment horizontal="center" vertical="top" wrapText="1"/>
    </xf>
    <xf numFmtId="1" fontId="3" fillId="3" borderId="7" xfId="3" applyNumberFormat="1" applyFont="1" applyFill="1" applyBorder="1" applyAlignment="1" applyProtection="1">
      <alignment horizontal="center" vertical="top" wrapText="1"/>
    </xf>
    <xf numFmtId="0" fontId="9" fillId="0" borderId="0" xfId="0" applyFont="1"/>
    <xf numFmtId="0" fontId="3" fillId="0" borderId="1" xfId="0" applyFont="1" applyBorder="1" applyAlignment="1" applyProtection="1">
      <alignment vertical="top" wrapText="1"/>
      <protection locked="0"/>
    </xf>
    <xf numFmtId="0" fontId="4" fillId="0" borderId="0" xfId="0" applyFont="1" applyAlignment="1">
      <alignment vertical="top" wrapText="1"/>
    </xf>
    <xf numFmtId="164" fontId="2" fillId="0" borderId="1" xfId="0" applyNumberFormat="1" applyFont="1" applyBorder="1" applyAlignment="1" applyProtection="1">
      <alignment horizontal="left" vertical="top" wrapText="1"/>
      <protection locked="0"/>
    </xf>
    <xf numFmtId="0" fontId="2" fillId="0" borderId="5" xfId="0" applyFont="1" applyBorder="1" applyAlignment="1" applyProtection="1">
      <alignment horizontal="center" vertical="top" wrapText="1"/>
      <protection locked="0"/>
    </xf>
    <xf numFmtId="3" fontId="2" fillId="0" borderId="1" xfId="0" applyNumberFormat="1" applyFont="1" applyBorder="1" applyAlignment="1" applyProtection="1">
      <alignment horizontal="center" vertical="top" wrapText="1"/>
      <protection locked="0"/>
    </xf>
    <xf numFmtId="3" fontId="2" fillId="0" borderId="0" xfId="0" applyNumberFormat="1" applyFont="1" applyBorder="1" applyAlignment="1" applyProtection="1">
      <alignment horizontal="center" vertical="top" wrapText="1"/>
      <protection locked="0"/>
    </xf>
    <xf numFmtId="3" fontId="3" fillId="0" borderId="0" xfId="0" applyNumberFormat="1" applyFont="1" applyBorder="1" applyAlignment="1" applyProtection="1">
      <alignment horizontal="center" vertical="top" wrapText="1"/>
      <protection locked="0"/>
    </xf>
    <xf numFmtId="3" fontId="3" fillId="0" borderId="0" xfId="0" applyNumberFormat="1" applyFont="1" applyBorder="1" applyAlignment="1" applyProtection="1">
      <alignment vertical="top" wrapText="1"/>
      <protection locked="0"/>
    </xf>
    <xf numFmtId="3" fontId="3" fillId="2" borderId="7" xfId="2" applyNumberFormat="1" applyFont="1" applyFill="1" applyBorder="1" applyAlignment="1" applyProtection="1">
      <alignment horizontal="center" vertical="top" wrapText="1"/>
      <protection locked="0"/>
    </xf>
    <xf numFmtId="3" fontId="0" fillId="0" borderId="0" xfId="0" applyNumberFormat="1" applyAlignment="1">
      <alignment vertical="top" wrapText="1"/>
    </xf>
    <xf numFmtId="3" fontId="4" fillId="0" borderId="0" xfId="0" applyNumberFormat="1" applyFont="1" applyAlignment="1">
      <alignment vertical="top" wrapText="1"/>
    </xf>
    <xf numFmtId="0" fontId="2" fillId="0" borderId="0" xfId="0" applyFont="1" applyBorder="1" applyAlignment="1" applyProtection="1">
      <alignment vertical="top"/>
      <protection locked="0"/>
    </xf>
    <xf numFmtId="0" fontId="2" fillId="0" borderId="10" xfId="0" applyFont="1" applyBorder="1" applyAlignment="1" applyProtection="1">
      <alignment vertical="top"/>
      <protection locked="0"/>
    </xf>
    <xf numFmtId="0" fontId="5" fillId="0" borderId="0" xfId="0" applyFont="1" applyFill="1"/>
    <xf numFmtId="0" fontId="0" fillId="0" borderId="0" xfId="0" applyFill="1"/>
    <xf numFmtId="0" fontId="0" fillId="0" borderId="17" xfId="0" applyBorder="1" applyAlignment="1">
      <alignment horizontal="center"/>
    </xf>
    <xf numFmtId="2" fontId="0" fillId="0" borderId="17" xfId="0" applyNumberFormat="1" applyBorder="1" applyAlignment="1">
      <alignment horizontal="center"/>
    </xf>
    <xf numFmtId="0" fontId="2" fillId="4" borderId="17" xfId="0" applyFont="1" applyFill="1" applyBorder="1" applyAlignment="1" applyProtection="1">
      <alignment horizontal="center" vertical="top" wrapText="1"/>
      <protection locked="0"/>
    </xf>
    <xf numFmtId="0" fontId="2" fillId="5" borderId="17" xfId="0" applyFont="1" applyFill="1" applyBorder="1" applyAlignment="1" applyProtection="1">
      <alignment horizontal="center" vertical="top" wrapText="1"/>
      <protection locked="0"/>
    </xf>
    <xf numFmtId="0" fontId="2" fillId="6" borderId="17" xfId="0" applyFont="1" applyFill="1" applyBorder="1" applyAlignment="1" applyProtection="1">
      <alignment horizontal="center" vertical="top" wrapText="1"/>
      <protection locked="0"/>
    </xf>
    <xf numFmtId="0" fontId="2" fillId="4" borderId="17" xfId="0" applyFont="1" applyFill="1" applyBorder="1" applyAlignment="1" applyProtection="1">
      <alignment horizontal="center" vertical="top" wrapText="1"/>
    </xf>
    <xf numFmtId="0" fontId="2" fillId="5" borderId="17" xfId="0" applyFont="1" applyFill="1" applyBorder="1" applyAlignment="1" applyProtection="1">
      <alignment horizontal="center" vertical="top" wrapText="1"/>
    </xf>
    <xf numFmtId="0" fontId="2" fillId="6" borderId="17" xfId="0" applyFont="1" applyFill="1" applyBorder="1" applyAlignment="1" applyProtection="1">
      <alignment horizontal="center" vertical="top" wrapText="1"/>
    </xf>
    <xf numFmtId="10" fontId="0" fillId="0" borderId="17" xfId="0" applyNumberFormat="1" applyBorder="1" applyAlignment="1">
      <alignment horizontal="center"/>
    </xf>
    <xf numFmtId="1" fontId="0" fillId="0" borderId="17" xfId="0" applyNumberFormat="1" applyBorder="1" applyAlignment="1">
      <alignment horizontal="center"/>
    </xf>
    <xf numFmtId="0" fontId="0" fillId="0" borderId="18" xfId="0" applyBorder="1"/>
    <xf numFmtId="2" fontId="0" fillId="0" borderId="16" xfId="0" applyNumberFormat="1" applyBorder="1" applyAlignment="1">
      <alignment horizontal="center"/>
    </xf>
    <xf numFmtId="0" fontId="5" fillId="0" borderId="7" xfId="0" applyFont="1" applyBorder="1" applyAlignment="1">
      <alignment horizontal="center"/>
    </xf>
    <xf numFmtId="0" fontId="5" fillId="0" borderId="7" xfId="0" applyFont="1" applyBorder="1" applyAlignment="1">
      <alignment horizontal="center" wrapText="1"/>
    </xf>
    <xf numFmtId="0" fontId="0" fillId="0" borderId="15" xfId="0" applyBorder="1"/>
    <xf numFmtId="0" fontId="0" fillId="0" borderId="0" xfId="0" applyBorder="1"/>
    <xf numFmtId="0" fontId="0" fillId="0" borderId="0" xfId="0" applyBorder="1" applyAlignment="1">
      <alignment vertical="top" wrapText="1"/>
    </xf>
    <xf numFmtId="166" fontId="3" fillId="0" borderId="0" xfId="1" applyNumberFormat="1" applyFont="1" applyBorder="1" applyAlignment="1" applyProtection="1">
      <alignment vertical="top" wrapText="1"/>
      <protection locked="0"/>
    </xf>
    <xf numFmtId="43" fontId="3" fillId="0" borderId="0" xfId="0" applyNumberFormat="1" applyFont="1" applyBorder="1" applyAlignment="1" applyProtection="1">
      <alignment vertical="top" wrapText="1"/>
      <protection locked="0"/>
    </xf>
    <xf numFmtId="0" fontId="5" fillId="0" borderId="7" xfId="0" applyFont="1" applyBorder="1" applyAlignment="1">
      <alignment horizontal="center" vertical="top" wrapText="1"/>
    </xf>
    <xf numFmtId="0" fontId="5" fillId="0" borderId="9" xfId="0" applyFont="1" applyBorder="1" applyAlignment="1">
      <alignment vertical="top" wrapText="1"/>
    </xf>
    <xf numFmtId="0" fontId="5" fillId="0" borderId="14" xfId="0" applyFont="1" applyBorder="1" applyAlignment="1">
      <alignment horizontal="center" vertical="top" wrapText="1"/>
    </xf>
    <xf numFmtId="0" fontId="10" fillId="0" borderId="9" xfId="0" applyFont="1" applyBorder="1" applyAlignment="1">
      <alignment vertical="top" wrapText="1"/>
    </xf>
    <xf numFmtId="0" fontId="5" fillId="0" borderId="14" xfId="0" applyFont="1" applyBorder="1" applyAlignment="1">
      <alignment horizontal="center" wrapText="1"/>
    </xf>
    <xf numFmtId="0" fontId="11" fillId="0" borderId="0" xfId="0" applyFont="1" applyAlignment="1">
      <alignment horizontal="right"/>
    </xf>
    <xf numFmtId="0" fontId="2" fillId="0" borderId="0" xfId="0" applyFont="1" applyFill="1" applyBorder="1" applyAlignment="1" applyProtection="1">
      <alignment horizontal="center" vertical="top" wrapText="1"/>
    </xf>
    <xf numFmtId="2" fontId="0" fillId="0" borderId="19" xfId="0" applyNumberFormat="1" applyBorder="1" applyAlignment="1">
      <alignment horizontal="center"/>
    </xf>
    <xf numFmtId="9" fontId="0" fillId="0" borderId="17" xfId="0" applyNumberFormat="1" applyBorder="1" applyAlignment="1">
      <alignment horizontal="center"/>
    </xf>
    <xf numFmtId="2" fontId="3" fillId="3" borderId="8" xfId="0" applyNumberFormat="1" applyFont="1" applyFill="1" applyBorder="1" applyAlignment="1" applyProtection="1">
      <alignment horizontal="center" vertical="top" wrapText="1"/>
    </xf>
    <xf numFmtId="3" fontId="3" fillId="2" borderId="9" xfId="0" applyNumberFormat="1" applyFont="1" applyFill="1" applyBorder="1" applyAlignment="1" applyProtection="1">
      <alignment horizontal="center" vertical="top" wrapText="1"/>
      <protection locked="0"/>
    </xf>
    <xf numFmtId="0" fontId="3" fillId="0" borderId="0" xfId="0" applyFont="1" applyFill="1" applyBorder="1" applyAlignment="1" applyProtection="1">
      <alignment horizontal="right" vertical="top" wrapText="1"/>
      <protection locked="0"/>
    </xf>
    <xf numFmtId="0" fontId="2" fillId="0" borderId="0" xfId="0" applyFont="1" applyFill="1" applyBorder="1" applyAlignment="1" applyProtection="1">
      <alignment horizontal="left" vertical="top" wrapText="1"/>
      <protection locked="0"/>
    </xf>
    <xf numFmtId="0" fontId="12" fillId="0" borderId="0" xfId="0" applyFont="1"/>
    <xf numFmtId="0" fontId="2" fillId="0" borderId="0" xfId="0" applyFont="1" applyBorder="1" applyAlignment="1" applyProtection="1">
      <alignment vertical="top" wrapText="1"/>
      <protection locked="0"/>
    </xf>
    <xf numFmtId="0" fontId="2" fillId="0" borderId="0" xfId="0" applyFont="1" applyAlignment="1" applyProtection="1">
      <alignment vertical="top" wrapText="1"/>
      <protection locked="0"/>
    </xf>
    <xf numFmtId="9" fontId="5" fillId="0" borderId="0" xfId="3" applyFont="1" applyAlignment="1">
      <alignment horizontal="center"/>
    </xf>
    <xf numFmtId="0" fontId="3" fillId="0" borderId="0" xfId="0" applyFont="1" applyFill="1" applyBorder="1" applyAlignment="1" applyProtection="1">
      <alignment vertical="top" wrapText="1"/>
      <protection locked="0"/>
    </xf>
    <xf numFmtId="164" fontId="3" fillId="3" borderId="7" xfId="0" applyNumberFormat="1" applyFont="1" applyFill="1" applyBorder="1" applyAlignment="1" applyProtection="1">
      <alignment horizontal="center" vertical="top" wrapText="1"/>
    </xf>
    <xf numFmtId="0" fontId="3" fillId="0" borderId="0" xfId="0" applyFont="1" applyFill="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0" fillId="0" borderId="0" xfId="0" applyBorder="1" applyAlignment="1">
      <alignment vertical="top" wrapText="1"/>
    </xf>
    <xf numFmtId="0" fontId="4" fillId="0" borderId="0" xfId="0" applyFont="1" applyAlignment="1">
      <alignment vertical="top" wrapText="1"/>
    </xf>
    <xf numFmtId="0" fontId="2" fillId="0" borderId="0" xfId="0" applyFont="1" applyBorder="1" applyAlignment="1" applyProtection="1">
      <alignment vertical="top" wrapText="1"/>
      <protection locked="0"/>
    </xf>
    <xf numFmtId="0" fontId="3" fillId="0" borderId="1"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0" fillId="0" borderId="9" xfId="0" applyFont="1" applyBorder="1" applyAlignment="1">
      <alignment vertical="top" wrapText="1"/>
    </xf>
    <xf numFmtId="0" fontId="3" fillId="0" borderId="0" xfId="0" applyFont="1" applyFill="1" applyBorder="1" applyAlignment="1" applyProtection="1">
      <alignment vertical="top" wrapText="1"/>
      <protection locked="0"/>
    </xf>
    <xf numFmtId="0" fontId="0" fillId="0" borderId="0" xfId="0" applyAlignment="1">
      <alignment vertical="top" wrapText="1"/>
    </xf>
    <xf numFmtId="0" fontId="3" fillId="10" borderId="0" xfId="0" applyFont="1" applyFill="1" applyBorder="1" applyAlignment="1" applyProtection="1">
      <alignment vertical="top" wrapText="1"/>
      <protection locked="0"/>
    </xf>
    <xf numFmtId="0" fontId="3" fillId="9" borderId="0" xfId="0" applyFont="1" applyFill="1" applyBorder="1" applyAlignment="1" applyProtection="1">
      <alignment vertical="top" wrapText="1"/>
      <protection locked="0"/>
    </xf>
    <xf numFmtId="0" fontId="3" fillId="8" borderId="0" xfId="0" applyFont="1" applyFill="1" applyBorder="1" applyAlignment="1" applyProtection="1">
      <alignment vertical="top" wrapText="1"/>
      <protection locked="0"/>
    </xf>
    <xf numFmtId="0" fontId="3" fillId="7" borderId="0" xfId="0" applyFont="1" applyFill="1" applyBorder="1" applyAlignment="1" applyProtection="1">
      <alignment vertical="top" wrapText="1"/>
      <protection locked="0"/>
    </xf>
    <xf numFmtId="0" fontId="0" fillId="0" borderId="0" xfId="0" applyBorder="1" applyAlignment="1">
      <alignment vertical="top" wrapText="1"/>
    </xf>
    <xf numFmtId="0" fontId="3" fillId="0" borderId="10" xfId="0" applyFont="1" applyFill="1" applyBorder="1" applyAlignment="1" applyProtection="1">
      <alignment vertical="top" wrapText="1"/>
      <protection locked="0"/>
    </xf>
    <xf numFmtId="0" fontId="2" fillId="0" borderId="10" xfId="0" applyFont="1" applyBorder="1" applyAlignment="1" applyProtection="1">
      <alignment vertical="top" wrapText="1"/>
      <protection locked="0"/>
    </xf>
    <xf numFmtId="0" fontId="4" fillId="0" borderId="0" xfId="0" applyFont="1" applyAlignment="1">
      <alignment vertical="top" wrapText="1"/>
    </xf>
    <xf numFmtId="0" fontId="3" fillId="5" borderId="11" xfId="0" applyFont="1" applyFill="1" applyBorder="1" applyAlignment="1" applyProtection="1">
      <alignment vertical="top" wrapText="1"/>
      <protection locked="0"/>
    </xf>
    <xf numFmtId="0" fontId="0" fillId="5" borderId="1" xfId="0" applyFill="1" applyBorder="1" applyAlignment="1">
      <alignment vertical="top" wrapText="1"/>
    </xf>
    <xf numFmtId="0" fontId="3" fillId="0" borderId="11" xfId="0" applyFont="1" applyFill="1" applyBorder="1" applyAlignment="1" applyProtection="1">
      <alignment vertical="top" wrapText="1"/>
      <protection locked="0"/>
    </xf>
    <xf numFmtId="0" fontId="0" fillId="0" borderId="1" xfId="0" applyBorder="1" applyAlignment="1">
      <alignment vertical="top" wrapText="1"/>
    </xf>
    <xf numFmtId="1" fontId="3" fillId="2" borderId="2" xfId="2" applyNumberFormat="1" applyFont="1" applyFill="1" applyBorder="1" applyAlignment="1" applyProtection="1">
      <alignment horizontal="center" vertical="top" wrapText="1"/>
      <protection locked="0"/>
    </xf>
    <xf numFmtId="1" fontId="3" fillId="2" borderId="3" xfId="2" applyNumberFormat="1" applyFont="1" applyFill="1" applyBorder="1" applyAlignment="1" applyProtection="1">
      <alignment horizontal="center" vertical="top" wrapText="1"/>
      <protection locked="0"/>
    </xf>
    <xf numFmtId="1" fontId="3" fillId="2" borderId="4" xfId="2" applyNumberFormat="1" applyFont="1" applyFill="1" applyBorder="1" applyAlignment="1" applyProtection="1">
      <alignment horizontal="center" vertical="top" wrapText="1"/>
      <protection locked="0"/>
    </xf>
    <xf numFmtId="0" fontId="2" fillId="0" borderId="0" xfId="0" applyFont="1" applyBorder="1" applyAlignment="1" applyProtection="1">
      <alignment vertical="top" wrapText="1"/>
      <protection locked="0"/>
    </xf>
    <xf numFmtId="0" fontId="0" fillId="0" borderId="0" xfId="0" applyBorder="1" applyAlignment="1">
      <alignment wrapText="1"/>
    </xf>
    <xf numFmtId="0" fontId="3" fillId="0" borderId="1" xfId="0" applyFont="1" applyBorder="1" applyAlignment="1" applyProtection="1">
      <alignment vertical="top" wrapText="1"/>
      <protection locked="0"/>
    </xf>
    <xf numFmtId="0" fontId="2" fillId="0" borderId="6" xfId="0" applyFont="1" applyBorder="1" applyAlignment="1" applyProtection="1">
      <alignment horizontal="center" vertical="center" wrapText="1"/>
      <protection locked="0"/>
    </xf>
    <xf numFmtId="3" fontId="2" fillId="0" borderId="6" xfId="0" applyNumberFormat="1" applyFont="1" applyBorder="1" applyAlignment="1" applyProtection="1">
      <alignment horizontal="center" vertical="center" wrapText="1"/>
      <protection locked="0"/>
    </xf>
    <xf numFmtId="0" fontId="3" fillId="0" borderId="1" xfId="0" applyNumberFormat="1" applyFont="1" applyBorder="1" applyAlignment="1" applyProtection="1">
      <alignment vertical="top" wrapText="1"/>
      <protection locked="0"/>
    </xf>
    <xf numFmtId="0" fontId="0" fillId="0" borderId="1" xfId="0" applyNumberFormat="1" applyBorder="1" applyAlignment="1">
      <alignment vertical="top" wrapText="1"/>
    </xf>
    <xf numFmtId="0" fontId="3" fillId="0" borderId="0" xfId="0" applyFont="1" applyBorder="1" applyAlignment="1" applyProtection="1">
      <alignment vertical="top" wrapText="1"/>
      <protection locked="0"/>
    </xf>
    <xf numFmtId="0" fontId="3" fillId="0" borderId="0" xfId="0" applyNumberFormat="1" applyFont="1" applyBorder="1" applyAlignment="1" applyProtection="1">
      <alignment vertical="top" wrapText="1"/>
      <protection locked="0"/>
    </xf>
    <xf numFmtId="0" fontId="3" fillId="0" borderId="1" xfId="0" applyFont="1" applyFill="1" applyBorder="1" applyAlignment="1" applyProtection="1">
      <alignment vertical="top" wrapText="1"/>
      <protection locked="0"/>
    </xf>
    <xf numFmtId="0" fontId="2" fillId="0" borderId="1" xfId="0" applyNumberFormat="1" applyFont="1" applyBorder="1" applyAlignment="1" applyProtection="1">
      <alignment vertical="top" wrapText="1"/>
      <protection locked="0"/>
    </xf>
    <xf numFmtId="0" fontId="5" fillId="0" borderId="12" xfId="0" applyFont="1" applyBorder="1" applyAlignment="1">
      <alignment horizontal="center" wrapText="1"/>
    </xf>
    <xf numFmtId="0" fontId="5" fillId="0" borderId="13" xfId="0" applyFont="1" applyBorder="1" applyAlignment="1">
      <alignment horizontal="center" wrapText="1"/>
    </xf>
    <xf numFmtId="49" fontId="0" fillId="0" borderId="0" xfId="0" applyNumberFormat="1" applyBorder="1" applyAlignment="1">
      <alignment vertical="top" wrapText="1"/>
    </xf>
    <xf numFmtId="0" fontId="5" fillId="0" borderId="0" xfId="0" applyFont="1" applyAlignment="1">
      <alignment horizontal="right" vertical="top" wrapText="1"/>
    </xf>
    <xf numFmtId="0" fontId="0" fillId="0" borderId="20" xfId="0" applyBorder="1" applyAlignment="1"/>
    <xf numFmtId="0" fontId="0" fillId="2" borderId="12" xfId="0" applyFill="1" applyBorder="1" applyAlignment="1">
      <alignment horizontal="left" vertical="top" wrapText="1"/>
    </xf>
    <xf numFmtId="0" fontId="0" fillId="2" borderId="21" xfId="0" applyFill="1" applyBorder="1" applyAlignment="1">
      <alignment horizontal="left" vertical="top" wrapText="1"/>
    </xf>
    <xf numFmtId="0" fontId="0" fillId="0" borderId="13" xfId="0" applyBorder="1" applyAlignment="1">
      <alignment wrapText="1"/>
    </xf>
    <xf numFmtId="1" fontId="3" fillId="2" borderId="12" xfId="0" applyNumberFormat="1" applyFont="1" applyFill="1" applyBorder="1" applyAlignment="1" applyProtection="1">
      <alignment horizontal="center" vertical="top" wrapText="1"/>
      <protection locked="0"/>
    </xf>
    <xf numFmtId="0" fontId="0" fillId="0" borderId="21" xfId="0" applyBorder="1" applyAlignment="1">
      <alignment wrapText="1"/>
    </xf>
    <xf numFmtId="0" fontId="6" fillId="0" borderId="25" xfId="0" applyFont="1" applyBorder="1" applyAlignment="1">
      <alignment horizontal="center" vertical="center" wrapText="1"/>
    </xf>
    <xf numFmtId="0" fontId="0" fillId="0" borderId="0" xfId="0" applyAlignment="1">
      <alignment wrapText="1"/>
    </xf>
    <xf numFmtId="49" fontId="0" fillId="0" borderId="26" xfId="0" applyNumberFormat="1" applyBorder="1" applyAlignment="1">
      <alignment vertical="top" wrapText="1"/>
    </xf>
    <xf numFmtId="49" fontId="0" fillId="0" borderId="27" xfId="0" applyNumberFormat="1" applyBorder="1" applyAlignment="1">
      <alignment vertical="top" wrapText="1"/>
    </xf>
    <xf numFmtId="0" fontId="6" fillId="0" borderId="22" xfId="0" applyFont="1"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cellXfs>
  <cellStyles count="10">
    <cellStyle name="Comma" xfId="1" builtinId="3"/>
    <cellStyle name="Currency" xfId="2" builtinId="4"/>
    <cellStyle name="Followed Hyperlink" xfId="5" builtinId="9" hidden="1"/>
    <cellStyle name="Followed Hyperlink" xfId="7" builtinId="9" hidden="1"/>
    <cellStyle name="Followed Hyperlink" xfId="9" builtinId="9" hidden="1"/>
    <cellStyle name="Hyperlink" xfId="4" builtinId="8" hidden="1"/>
    <cellStyle name="Hyperlink" xfId="6" builtinId="8" hidden="1"/>
    <cellStyle name="Hyperlink" xfId="8" builtinId="8" hidden="1"/>
    <cellStyle name="Normal" xfId="0" builtinId="0"/>
    <cellStyle name="Percent" xfId="3" builtinId="5"/>
  </cellStyles>
  <dxfs count="231">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5"/>
        </patternFill>
      </fill>
    </dxf>
    <dxf>
      <fill>
        <patternFill>
          <bgColor indexed="43"/>
        </patternFill>
      </fill>
    </dxf>
    <dxf>
      <font>
        <condense val="0"/>
        <extend val="0"/>
        <color auto="1"/>
      </font>
      <fill>
        <patternFill>
          <bgColor indexed="42"/>
        </patternFill>
      </fill>
    </dxf>
    <dxf>
      <font>
        <condense val="0"/>
        <extend val="0"/>
        <color auto="1"/>
      </font>
      <fill>
        <patternFill>
          <bgColor indexed="42"/>
        </patternFill>
      </fill>
    </dxf>
    <dxf>
      <fill>
        <patternFill>
          <bgColor indexed="45"/>
        </patternFill>
      </fill>
    </dxf>
    <dxf>
      <fill>
        <patternFill>
          <bgColor indexed="43"/>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2"/>
        </patternFill>
      </fill>
    </dxf>
    <dxf>
      <fill>
        <patternFill>
          <bgColor indexed="43"/>
        </patternFill>
      </fill>
    </dxf>
    <dxf>
      <font>
        <condense val="0"/>
        <extend val="0"/>
        <color auto="1"/>
      </font>
      <fill>
        <patternFill>
          <bgColor indexed="45"/>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5"/>
        </patternFill>
      </fill>
    </dxf>
    <dxf>
      <fill>
        <patternFill>
          <bgColor indexed="43"/>
        </patternFill>
      </fill>
    </dxf>
    <dxf>
      <font>
        <condense val="0"/>
        <extend val="0"/>
        <color auto="1"/>
      </font>
      <fill>
        <patternFill>
          <bgColor indexed="42"/>
        </patternFill>
      </fill>
    </dxf>
    <dxf>
      <fill>
        <patternFill>
          <bgColor indexed="42"/>
        </patternFill>
      </fill>
    </dxf>
    <dxf>
      <fill>
        <patternFill>
          <bgColor indexed="43"/>
        </patternFill>
      </fill>
    </dxf>
    <dxf>
      <font>
        <condense val="0"/>
        <extend val="0"/>
        <color auto="1"/>
      </font>
      <fill>
        <patternFill>
          <bgColor indexed="45"/>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M88"/>
  <sheetViews>
    <sheetView topLeftCell="A57" zoomScale="150" workbookViewId="0">
      <selection sqref="A1:XFD1048576"/>
    </sheetView>
  </sheetViews>
  <sheetFormatPr baseColWidth="10" defaultColWidth="11.42578125" defaultRowHeight="13" x14ac:dyDescent="0"/>
  <cols>
    <col min="1" max="1" width="4.85546875" style="3" bestFit="1" customWidth="1"/>
    <col min="2" max="2" width="41.140625" style="6" customWidth="1"/>
    <col min="3" max="3" width="8.85546875" style="48" bestFit="1" customWidth="1"/>
    <col min="4" max="4" width="9.85546875" style="5" customWidth="1"/>
    <col min="5" max="5" width="6" style="3" bestFit="1" customWidth="1"/>
    <col min="6" max="7" width="8.42578125" style="3" bestFit="1" customWidth="1"/>
    <col min="8" max="8" width="14.7109375" style="3" customWidth="1"/>
    <col min="9" max="16384" width="11.42578125" style="3"/>
  </cols>
  <sheetData>
    <row r="1" spans="1:8" s="1" customFormat="1" ht="14" thickBot="1">
      <c r="A1" s="35"/>
      <c r="B1" s="16" t="s">
        <v>265</v>
      </c>
      <c r="C1" s="46" t="s">
        <v>227</v>
      </c>
      <c r="D1" s="118"/>
      <c r="E1" s="119"/>
      <c r="F1" s="119"/>
      <c r="G1" s="120"/>
      <c r="H1" s="45" t="s">
        <v>99</v>
      </c>
    </row>
    <row r="2" spans="1:8" s="1" customFormat="1" ht="15" thickTop="1" thickBot="1">
      <c r="A2" s="124" t="s">
        <v>107</v>
      </c>
      <c r="B2" s="124" t="s">
        <v>108</v>
      </c>
      <c r="C2" s="125" t="s">
        <v>100</v>
      </c>
      <c r="D2" s="124" t="s">
        <v>101</v>
      </c>
      <c r="E2" s="36" t="s">
        <v>228</v>
      </c>
      <c r="F2" s="36"/>
      <c r="G2" s="36"/>
      <c r="H2" s="90"/>
    </row>
    <row r="3" spans="1:8" s="1" customFormat="1" ht="16.5" customHeight="1" thickTop="1" thickBot="1">
      <c r="A3" s="124"/>
      <c r="B3" s="124"/>
      <c r="C3" s="125"/>
      <c r="D3" s="124"/>
      <c r="E3" s="37" t="s">
        <v>230</v>
      </c>
      <c r="F3" s="37" t="s">
        <v>231</v>
      </c>
      <c r="G3" s="37" t="s">
        <v>232</v>
      </c>
      <c r="H3" s="90"/>
    </row>
    <row r="4" spans="1:8" s="1" customFormat="1" ht="15" thickTop="1" thickBot="1">
      <c r="A4" s="31">
        <v>1</v>
      </c>
      <c r="B4" s="53" t="s">
        <v>62</v>
      </c>
      <c r="C4" s="47"/>
      <c r="D4" s="2"/>
      <c r="E4" s="90"/>
      <c r="F4" s="90"/>
      <c r="G4" s="90"/>
      <c r="H4" s="90"/>
    </row>
    <row r="5" spans="1:8" ht="27" thickBot="1">
      <c r="A5" s="32" t="s">
        <v>229</v>
      </c>
      <c r="B5" s="96" t="s">
        <v>245</v>
      </c>
      <c r="C5" s="13" t="s">
        <v>235</v>
      </c>
    </row>
    <row r="6" spans="1:8" ht="14" thickBot="1">
      <c r="A6" s="32" t="s">
        <v>233</v>
      </c>
      <c r="B6" s="96" t="s">
        <v>246</v>
      </c>
      <c r="C6" s="13"/>
      <c r="E6" s="6"/>
      <c r="F6" s="6"/>
      <c r="G6" s="6"/>
    </row>
    <row r="7" spans="1:8" ht="27" thickBot="1">
      <c r="A7" s="15">
        <v>1.1000000000000001</v>
      </c>
      <c r="B7" s="7" t="s">
        <v>37</v>
      </c>
      <c r="D7" s="38" t="str">
        <f>IF(C5="NI","NI",IF(C6&gt;0,C5/C6,"NA"))</f>
        <v>NI</v>
      </c>
      <c r="E7" s="8" t="s">
        <v>148</v>
      </c>
      <c r="F7" s="9" t="s">
        <v>149</v>
      </c>
      <c r="G7" s="10" t="s">
        <v>150</v>
      </c>
    </row>
    <row r="8" spans="1:8" ht="14" thickBot="1">
      <c r="A8" s="32" t="s">
        <v>151</v>
      </c>
      <c r="B8" s="96" t="s">
        <v>247</v>
      </c>
      <c r="C8" s="13" t="s">
        <v>236</v>
      </c>
    </row>
    <row r="9" spans="1:8" ht="14" thickBot="1">
      <c r="A9" s="32" t="s">
        <v>152</v>
      </c>
      <c r="B9" s="96" t="s">
        <v>248</v>
      </c>
      <c r="C9" s="13"/>
      <c r="E9" s="6"/>
      <c r="F9" s="6"/>
      <c r="G9" s="6"/>
    </row>
    <row r="10" spans="1:8" ht="27" thickBot="1">
      <c r="A10" s="15">
        <v>1.2</v>
      </c>
      <c r="B10" s="7" t="s">
        <v>12</v>
      </c>
      <c r="D10" s="38" t="str">
        <f>IF(C8="NI","NI",IF(C9&gt;0,C8/C9,"NA"))</f>
        <v>NI</v>
      </c>
      <c r="E10" s="8" t="s">
        <v>148</v>
      </c>
      <c r="F10" s="9" t="s">
        <v>149</v>
      </c>
      <c r="G10" s="10" t="s">
        <v>150</v>
      </c>
    </row>
    <row r="11" spans="1:8" ht="30.75" customHeight="1">
      <c r="B11" s="129" t="s">
        <v>56</v>
      </c>
      <c r="C11" s="129"/>
      <c r="D11" s="129"/>
      <c r="E11" s="129"/>
      <c r="F11" s="129"/>
      <c r="G11" s="129"/>
    </row>
    <row r="12" spans="1:8" ht="65.25" customHeight="1" thickBot="1">
      <c r="A12" s="42"/>
      <c r="B12" s="126" t="s">
        <v>103</v>
      </c>
      <c r="C12" s="126"/>
      <c r="D12" s="126"/>
      <c r="E12" s="126"/>
      <c r="F12" s="126"/>
      <c r="G12" s="126"/>
    </row>
    <row r="13" spans="1:8" ht="15" thickTop="1" thickBot="1">
      <c r="A13" s="15">
        <v>2</v>
      </c>
      <c r="B13" s="53" t="s">
        <v>63</v>
      </c>
    </row>
    <row r="14" spans="1:8" ht="27" thickBot="1">
      <c r="A14" s="32" t="s">
        <v>153</v>
      </c>
      <c r="B14" s="96" t="s">
        <v>249</v>
      </c>
      <c r="C14" s="13" t="s">
        <v>237</v>
      </c>
    </row>
    <row r="15" spans="1:8" ht="14" thickBot="1">
      <c r="A15" s="32" t="s">
        <v>154</v>
      </c>
      <c r="B15" s="95" t="s">
        <v>250</v>
      </c>
      <c r="C15" s="13"/>
      <c r="E15" s="6"/>
      <c r="F15" s="6"/>
      <c r="G15" s="6"/>
    </row>
    <row r="16" spans="1:8" ht="27" thickBot="1">
      <c r="A16" s="15">
        <v>2.1</v>
      </c>
      <c r="B16" s="11" t="s">
        <v>13</v>
      </c>
      <c r="D16" s="38" t="str">
        <f>IF(C14="NI","NI",IF(C15&gt;0,C14/C15,"NA"))</f>
        <v>NI</v>
      </c>
      <c r="E16" s="8" t="s">
        <v>148</v>
      </c>
      <c r="F16" s="9" t="s">
        <v>149</v>
      </c>
      <c r="G16" s="10" t="s">
        <v>150</v>
      </c>
    </row>
    <row r="17" spans="1:7" ht="14" thickBot="1">
      <c r="A17" s="32" t="s">
        <v>166</v>
      </c>
      <c r="B17" s="96" t="s">
        <v>251</v>
      </c>
      <c r="C17" s="13" t="s">
        <v>57</v>
      </c>
    </row>
    <row r="18" spans="1:7" ht="14" thickBot="1">
      <c r="A18" s="32" t="s">
        <v>167</v>
      </c>
      <c r="B18" s="95" t="s">
        <v>252</v>
      </c>
      <c r="C18" s="13"/>
    </row>
    <row r="19" spans="1:7">
      <c r="A19" s="15">
        <v>2.2000000000000002</v>
      </c>
      <c r="B19" s="7" t="s">
        <v>120</v>
      </c>
      <c r="D19" s="85" t="str">
        <f>IF(C17="NI","NI",IF(C18&gt;0,C17/C18,"NA"))</f>
        <v>NI</v>
      </c>
      <c r="E19" s="8" t="s">
        <v>148</v>
      </c>
      <c r="F19" s="9" t="s">
        <v>149</v>
      </c>
      <c r="G19" s="10" t="s">
        <v>150</v>
      </c>
    </row>
    <row r="20" spans="1:7" ht="61.5" customHeight="1" thickBot="1">
      <c r="A20" s="16"/>
      <c r="B20" s="126" t="s">
        <v>147</v>
      </c>
      <c r="C20" s="127"/>
      <c r="D20" s="127"/>
      <c r="E20" s="127"/>
      <c r="F20" s="127"/>
      <c r="G20" s="127"/>
    </row>
    <row r="21" spans="1:7" ht="15" thickTop="1" thickBot="1">
      <c r="A21" s="15">
        <v>3</v>
      </c>
      <c r="B21" s="53" t="s">
        <v>164</v>
      </c>
      <c r="C21" s="49"/>
      <c r="D21" s="11"/>
      <c r="E21" s="11"/>
    </row>
    <row r="22" spans="1:7" ht="27" thickBot="1">
      <c r="A22" s="32" t="s">
        <v>168</v>
      </c>
      <c r="B22" s="95" t="s">
        <v>253</v>
      </c>
      <c r="C22" s="13" t="s">
        <v>57</v>
      </c>
    </row>
    <row r="23" spans="1:7" ht="27" thickBot="1">
      <c r="A23" s="32" t="s">
        <v>169</v>
      </c>
      <c r="B23" s="95" t="s">
        <v>254</v>
      </c>
      <c r="C23" s="13"/>
    </row>
    <row r="24" spans="1:7" ht="27" thickBot="1">
      <c r="A24" s="15">
        <v>3.1</v>
      </c>
      <c r="B24" s="95" t="s">
        <v>255</v>
      </c>
      <c r="D24" s="38" t="str">
        <f>IF(C22="NI","NI",IF(C23&gt;0,C22/C23,"NA"))</f>
        <v>NI</v>
      </c>
      <c r="E24" s="8" t="s">
        <v>165</v>
      </c>
      <c r="F24" s="9" t="s">
        <v>144</v>
      </c>
      <c r="G24" s="10" t="s">
        <v>143</v>
      </c>
    </row>
    <row r="25" spans="1:7" ht="51.75" customHeight="1" thickBot="1">
      <c r="A25" s="15"/>
      <c r="B25" s="128" t="s">
        <v>256</v>
      </c>
      <c r="C25" s="110"/>
      <c r="D25" s="110"/>
      <c r="E25" s="110"/>
      <c r="F25" s="110"/>
      <c r="G25" s="110"/>
    </row>
    <row r="26" spans="1:7" ht="40" thickBot="1">
      <c r="A26" s="32" t="s">
        <v>15</v>
      </c>
      <c r="B26" s="95" t="s">
        <v>257</v>
      </c>
      <c r="C26" s="13" t="s">
        <v>57</v>
      </c>
      <c r="D26" s="3"/>
    </row>
    <row r="27" spans="1:7" ht="40" thickBot="1">
      <c r="A27" s="32" t="s">
        <v>16</v>
      </c>
      <c r="B27" s="95" t="s">
        <v>258</v>
      </c>
      <c r="C27" s="13"/>
      <c r="D27" s="3"/>
    </row>
    <row r="28" spans="1:7" ht="51.75" customHeight="1" thickBot="1">
      <c r="A28" s="15">
        <v>3.2</v>
      </c>
      <c r="B28" s="93" t="s">
        <v>1</v>
      </c>
      <c r="C28" s="73"/>
      <c r="D28" s="38" t="str">
        <f>IF(C26="NI","NI",IF(C27&gt;0,C26/C27,"NA"))</f>
        <v>NI</v>
      </c>
      <c r="E28" s="8" t="s">
        <v>148</v>
      </c>
      <c r="F28" s="9" t="s">
        <v>149</v>
      </c>
      <c r="G28" s="10" t="s">
        <v>150</v>
      </c>
    </row>
    <row r="29" spans="1:7" ht="51.75" customHeight="1" thickBot="1">
      <c r="A29" s="16"/>
      <c r="B29" s="123" t="s">
        <v>0</v>
      </c>
      <c r="C29" s="117"/>
      <c r="D29" s="117"/>
      <c r="E29" s="117"/>
      <c r="F29" s="117"/>
      <c r="G29" s="117"/>
    </row>
    <row r="30" spans="1:7" ht="14" thickTop="1">
      <c r="A30" s="15">
        <v>4</v>
      </c>
      <c r="B30" s="121" t="s">
        <v>125</v>
      </c>
      <c r="C30" s="122"/>
      <c r="D30" s="122"/>
      <c r="E30" s="122"/>
      <c r="F30" s="122"/>
      <c r="G30" s="122"/>
    </row>
    <row r="31" spans="1:7" ht="30.75" customHeight="1" thickBot="1">
      <c r="A31" s="32" t="s">
        <v>170</v>
      </c>
      <c r="B31" s="95" t="s">
        <v>259</v>
      </c>
      <c r="C31" s="86" t="s">
        <v>57</v>
      </c>
      <c r="D31" s="3"/>
    </row>
    <row r="32" spans="1:7" ht="27" thickBot="1">
      <c r="A32" s="32" t="s">
        <v>171</v>
      </c>
      <c r="B32" s="95" t="s">
        <v>260</v>
      </c>
      <c r="C32" s="13"/>
      <c r="D32" s="3"/>
    </row>
    <row r="33" spans="1:8" ht="27" thickBot="1">
      <c r="A33" s="15">
        <v>4.0999999999999996</v>
      </c>
      <c r="B33" s="7" t="s">
        <v>121</v>
      </c>
      <c r="D33" s="39" t="str">
        <f>IF(C31="NI","NI",IF(C32=0,"NA",(C31/C32-1)))</f>
        <v>NI</v>
      </c>
      <c r="E33" s="8" t="s">
        <v>172</v>
      </c>
      <c r="F33" s="9" t="s">
        <v>173</v>
      </c>
      <c r="G33" s="10" t="s">
        <v>174</v>
      </c>
    </row>
    <row r="34" spans="1:8" ht="59.25" customHeight="1" thickBot="1">
      <c r="A34" s="15"/>
      <c r="B34" s="111" t="s">
        <v>104</v>
      </c>
      <c r="C34" s="105"/>
      <c r="D34" s="105"/>
      <c r="E34" s="105"/>
      <c r="F34" s="105"/>
      <c r="G34" s="105"/>
    </row>
    <row r="35" spans="1:8" ht="30.75" customHeight="1" thickBot="1">
      <c r="A35" s="32" t="s">
        <v>175</v>
      </c>
      <c r="B35" s="95" t="s">
        <v>261</v>
      </c>
      <c r="C35" s="14" t="s">
        <v>57</v>
      </c>
    </row>
    <row r="36" spans="1:8" ht="27" thickBot="1">
      <c r="A36" s="32" t="s">
        <v>176</v>
      </c>
      <c r="B36" s="95" t="s">
        <v>262</v>
      </c>
      <c r="C36" s="14"/>
    </row>
    <row r="37" spans="1:8" ht="27" thickBot="1">
      <c r="A37" s="15">
        <v>4.2</v>
      </c>
      <c r="B37" s="7" t="s">
        <v>122</v>
      </c>
      <c r="D37" s="39" t="str">
        <f>IF(C35="NI","NI",IF(C36=0,"NA",(C35/C36-1)))</f>
        <v>NI</v>
      </c>
      <c r="E37" s="8" t="s">
        <v>172</v>
      </c>
      <c r="F37" s="9" t="s">
        <v>173</v>
      </c>
      <c r="G37" s="10" t="s">
        <v>174</v>
      </c>
    </row>
    <row r="38" spans="1:8" ht="49.5" customHeight="1">
      <c r="B38" s="111" t="s">
        <v>123</v>
      </c>
      <c r="C38" s="105"/>
      <c r="D38" s="105"/>
      <c r="E38" s="105"/>
      <c r="F38" s="105"/>
      <c r="G38" s="105"/>
    </row>
    <row r="39" spans="1:8" ht="60.75" customHeight="1" thickBot="1">
      <c r="A39" s="42"/>
      <c r="B39" s="114" t="s">
        <v>84</v>
      </c>
      <c r="C39" s="115"/>
      <c r="D39" s="115"/>
      <c r="E39" s="115"/>
      <c r="F39" s="115"/>
      <c r="G39" s="115"/>
    </row>
    <row r="40" spans="1:8" ht="19.5" customHeight="1" thickTop="1" thickBot="1">
      <c r="A40" s="15">
        <v>5</v>
      </c>
      <c r="B40" s="112" t="s">
        <v>119</v>
      </c>
      <c r="C40" s="113"/>
      <c r="D40" s="113"/>
      <c r="E40" s="113"/>
      <c r="F40" s="113"/>
      <c r="G40" s="113"/>
    </row>
    <row r="41" spans="1:8" ht="66" customHeight="1" thickBot="1">
      <c r="A41" s="32" t="s">
        <v>177</v>
      </c>
      <c r="B41" s="3" t="s">
        <v>38</v>
      </c>
      <c r="C41" s="50" t="s">
        <v>57</v>
      </c>
    </row>
    <row r="42" spans="1:8" ht="66" customHeight="1" thickBot="1">
      <c r="A42" s="32" t="s">
        <v>178</v>
      </c>
      <c r="B42" s="3" t="s">
        <v>161</v>
      </c>
      <c r="C42" s="50"/>
    </row>
    <row r="43" spans="1:8" ht="27" thickBot="1">
      <c r="A43" s="33">
        <v>5.0999999999999996</v>
      </c>
      <c r="B43" s="3" t="s">
        <v>102</v>
      </c>
      <c r="D43" s="39" t="str">
        <f>IF(C41="NI","NI",IF(C42=0,"NA",(C41/C42-1)))</f>
        <v>NI</v>
      </c>
      <c r="E43" s="8" t="s">
        <v>179</v>
      </c>
      <c r="F43" s="9" t="s">
        <v>180</v>
      </c>
      <c r="G43" s="10" t="s">
        <v>181</v>
      </c>
    </row>
    <row r="44" spans="1:8" ht="51" customHeight="1" thickBot="1">
      <c r="A44" s="15"/>
      <c r="B44" s="111" t="s">
        <v>14</v>
      </c>
      <c r="C44" s="105"/>
      <c r="D44" s="105"/>
      <c r="E44" s="105"/>
      <c r="F44" s="105"/>
      <c r="G44" s="105"/>
    </row>
    <row r="45" spans="1:8" ht="27" thickBot="1">
      <c r="A45" s="32" t="s">
        <v>182</v>
      </c>
      <c r="B45" s="3" t="s">
        <v>39</v>
      </c>
      <c r="C45" s="50" t="s">
        <v>57</v>
      </c>
      <c r="D45" s="12"/>
      <c r="E45" s="7"/>
      <c r="F45" s="7"/>
      <c r="G45" s="7"/>
    </row>
    <row r="46" spans="1:8" ht="47.25" customHeight="1" thickBot="1">
      <c r="A46" s="32" t="s">
        <v>162</v>
      </c>
      <c r="B46" s="3" t="s">
        <v>238</v>
      </c>
      <c r="C46" s="50"/>
      <c r="H46" s="89"/>
    </row>
    <row r="47" spans="1:8" ht="27" thickBot="1">
      <c r="A47" s="33">
        <v>5.2</v>
      </c>
      <c r="B47" s="3" t="s">
        <v>102</v>
      </c>
      <c r="C47" s="51"/>
      <c r="D47" s="39" t="str">
        <f>IF(C45="NI","NI",IF(C46=0,"NA",(C45/C46-1)))</f>
        <v>NI</v>
      </c>
      <c r="E47" s="8" t="s">
        <v>179</v>
      </c>
      <c r="F47" s="9" t="s">
        <v>180</v>
      </c>
      <c r="G47" s="10" t="s">
        <v>181</v>
      </c>
    </row>
    <row r="48" spans="1:8" ht="51.75" customHeight="1" thickBot="1">
      <c r="A48" s="42"/>
      <c r="B48" s="116" t="s">
        <v>55</v>
      </c>
      <c r="C48" s="117"/>
      <c r="D48" s="117"/>
      <c r="E48" s="117"/>
      <c r="F48" s="117"/>
      <c r="G48" s="117"/>
    </row>
    <row r="49" spans="1:13" ht="15" customHeight="1" thickTop="1" thickBot="1">
      <c r="A49" s="15">
        <v>6</v>
      </c>
      <c r="B49" s="112" t="s">
        <v>113</v>
      </c>
      <c r="C49" s="113"/>
      <c r="D49" s="113"/>
      <c r="E49" s="113"/>
      <c r="F49" s="113"/>
      <c r="G49" s="113"/>
    </row>
    <row r="50" spans="1:13" ht="33.75" customHeight="1" thickBot="1">
      <c r="A50" s="34">
        <v>6.1</v>
      </c>
      <c r="B50" s="96" t="s">
        <v>263</v>
      </c>
      <c r="C50" s="50" t="s">
        <v>57</v>
      </c>
      <c r="D50" s="40" t="str">
        <f>IF(C50="","NA",C50)</f>
        <v>NI</v>
      </c>
      <c r="E50" s="8" t="s">
        <v>183</v>
      </c>
      <c r="F50" s="9" t="s">
        <v>184</v>
      </c>
      <c r="G50" s="10" t="s">
        <v>185</v>
      </c>
      <c r="J50" s="74"/>
      <c r="L50" s="75"/>
    </row>
    <row r="51" spans="1:13" ht="37.5" customHeight="1">
      <c r="B51" s="104" t="s">
        <v>264</v>
      </c>
      <c r="C51" s="110"/>
      <c r="D51" s="110"/>
      <c r="E51" s="110"/>
      <c r="F51" s="110"/>
      <c r="G51" s="110"/>
      <c r="J51" s="74"/>
      <c r="L51" s="75"/>
    </row>
    <row r="52" spans="1:13" ht="33.75" customHeight="1" thickBot="1">
      <c r="A52" s="18"/>
      <c r="B52" s="104" t="s">
        <v>186</v>
      </c>
      <c r="C52" s="110"/>
      <c r="D52" s="110" t="str">
        <f>IF(C52="","",C52)</f>
        <v/>
      </c>
      <c r="E52" s="110"/>
      <c r="F52" s="110"/>
      <c r="G52" s="110"/>
      <c r="H52" s="7"/>
      <c r="I52" s="73"/>
      <c r="J52" s="73"/>
      <c r="K52" s="73"/>
      <c r="L52" s="73"/>
      <c r="M52" s="73"/>
    </row>
    <row r="53" spans="1:13" ht="35.25" customHeight="1" thickBot="1">
      <c r="A53" s="33">
        <v>6.2</v>
      </c>
      <c r="B53" s="3" t="s">
        <v>111</v>
      </c>
      <c r="C53" s="50" t="s">
        <v>57</v>
      </c>
      <c r="D53" s="40" t="str">
        <f>IF(C53="","NA",C53)</f>
        <v>NI</v>
      </c>
      <c r="E53" s="8" t="s">
        <v>187</v>
      </c>
      <c r="F53" s="9" t="s">
        <v>188</v>
      </c>
      <c r="G53" s="10" t="s">
        <v>189</v>
      </c>
    </row>
    <row r="54" spans="1:13" ht="31.5" customHeight="1">
      <c r="A54" s="18"/>
      <c r="B54" s="104" t="s">
        <v>2</v>
      </c>
      <c r="C54" s="110"/>
      <c r="D54" s="110"/>
      <c r="E54" s="110"/>
      <c r="F54" s="110"/>
      <c r="G54" s="110"/>
    </row>
    <row r="55" spans="1:13" ht="67.5" customHeight="1" thickBot="1">
      <c r="A55" s="44"/>
      <c r="B55" s="116" t="s">
        <v>198</v>
      </c>
      <c r="C55" s="117" t="s">
        <v>112</v>
      </c>
      <c r="D55" s="117" t="s">
        <v>112</v>
      </c>
      <c r="E55" s="117" t="s">
        <v>112</v>
      </c>
      <c r="F55" s="117" t="s">
        <v>112</v>
      </c>
      <c r="G55" s="117" t="s">
        <v>112</v>
      </c>
    </row>
    <row r="56" spans="1:13" ht="15" customHeight="1" thickTop="1" thickBot="1">
      <c r="A56" s="15">
        <v>7</v>
      </c>
      <c r="B56" s="112" t="s">
        <v>114</v>
      </c>
      <c r="C56" s="113"/>
      <c r="D56" s="113"/>
      <c r="E56" s="113"/>
      <c r="F56" s="113"/>
      <c r="G56" s="113"/>
    </row>
    <row r="57" spans="1:13" ht="62.25" customHeight="1" thickBot="1">
      <c r="A57" s="32" t="s">
        <v>190</v>
      </c>
      <c r="B57" s="3" t="s">
        <v>98</v>
      </c>
      <c r="C57" s="50" t="s">
        <v>57</v>
      </c>
      <c r="I57" s="41"/>
    </row>
    <row r="58" spans="1:13" ht="27" thickBot="1">
      <c r="A58" s="32" t="s">
        <v>191</v>
      </c>
      <c r="B58" s="3" t="s">
        <v>206</v>
      </c>
      <c r="C58" s="50"/>
    </row>
    <row r="59" spans="1:13" ht="14" thickBot="1">
      <c r="A59" s="15">
        <v>7.1</v>
      </c>
      <c r="B59" s="3" t="s">
        <v>207</v>
      </c>
      <c r="C59" s="49"/>
      <c r="D59" s="38" t="str">
        <f>IF(C57="NI","NI",IF(C58&gt;0,C57/C58,"NA"))</f>
        <v>NI</v>
      </c>
      <c r="E59" s="8" t="s">
        <v>208</v>
      </c>
      <c r="F59" s="9" t="s">
        <v>209</v>
      </c>
      <c r="G59" s="10" t="s">
        <v>210</v>
      </c>
    </row>
    <row r="60" spans="1:13" ht="47.25" customHeight="1" thickBot="1">
      <c r="A60" s="16"/>
      <c r="B60" s="131" t="s">
        <v>142</v>
      </c>
      <c r="C60" s="127"/>
      <c r="D60" s="127"/>
      <c r="E60" s="127"/>
      <c r="F60" s="127"/>
      <c r="G60" s="127"/>
    </row>
    <row r="61" spans="1:13" ht="15" thickTop="1" thickBot="1">
      <c r="A61" s="15">
        <v>8</v>
      </c>
      <c r="B61" s="112" t="s">
        <v>115</v>
      </c>
      <c r="C61" s="113"/>
      <c r="D61" s="113"/>
      <c r="E61" s="113"/>
      <c r="F61" s="113"/>
      <c r="G61" s="113"/>
    </row>
    <row r="62" spans="1:13" ht="27" thickBot="1">
      <c r="A62" s="87" t="s">
        <v>244</v>
      </c>
      <c r="B62" s="95" t="s">
        <v>268</v>
      </c>
      <c r="C62" s="50" t="s">
        <v>57</v>
      </c>
    </row>
    <row r="63" spans="1:13" ht="27" thickBot="1">
      <c r="A63" s="87" t="s">
        <v>201</v>
      </c>
      <c r="B63" s="95" t="s">
        <v>267</v>
      </c>
      <c r="C63" s="50"/>
      <c r="D63" s="3"/>
    </row>
    <row r="64" spans="1:13" ht="14" thickBot="1">
      <c r="A64" s="88">
        <v>8.1</v>
      </c>
      <c r="B64" s="7" t="s">
        <v>124</v>
      </c>
      <c r="D64" s="38" t="str">
        <f>IF(C62="NI","NI",IF(C63&gt;0,C62/C63,"NA"))</f>
        <v>NI</v>
      </c>
      <c r="E64" s="8" t="s">
        <v>192</v>
      </c>
      <c r="F64" s="9" t="s">
        <v>193</v>
      </c>
      <c r="G64" s="10" t="s">
        <v>194</v>
      </c>
    </row>
    <row r="65" spans="1:7" s="102" customFormat="1" ht="48.75" customHeight="1" thickBot="1">
      <c r="A65" s="87" t="s">
        <v>270</v>
      </c>
      <c r="B65" s="97" t="s">
        <v>272</v>
      </c>
      <c r="C65" s="50" t="s">
        <v>57</v>
      </c>
      <c r="D65" s="5"/>
    </row>
    <row r="66" spans="1:7" s="102" customFormat="1" ht="48.75" customHeight="1" thickBot="1">
      <c r="A66" s="87" t="s">
        <v>271</v>
      </c>
      <c r="B66" s="97" t="s">
        <v>273</v>
      </c>
      <c r="C66" s="50"/>
    </row>
    <row r="67" spans="1:7" s="102" customFormat="1" ht="48.75" customHeight="1" thickBot="1">
      <c r="A67" s="15">
        <v>8.1999999999999993</v>
      </c>
      <c r="B67" s="97" t="s">
        <v>275</v>
      </c>
      <c r="C67" s="48"/>
      <c r="D67" s="38" t="str">
        <f>IF(C65="NI","NI",IF(C66&gt;0,C65/C66,"NA"))</f>
        <v>NI</v>
      </c>
      <c r="E67" s="8" t="s">
        <v>148</v>
      </c>
      <c r="F67" s="9" t="s">
        <v>149</v>
      </c>
      <c r="G67" s="10" t="s">
        <v>274</v>
      </c>
    </row>
    <row r="68" spans="1:7" ht="32" customHeight="1">
      <c r="A68" s="15"/>
      <c r="B68" s="104" t="s">
        <v>269</v>
      </c>
      <c r="C68" s="105"/>
      <c r="D68" s="105"/>
      <c r="E68" s="105"/>
      <c r="F68" s="105"/>
      <c r="G68" s="105"/>
    </row>
    <row r="69" spans="1:7" ht="18.75" customHeight="1" thickBot="1">
      <c r="A69" s="42"/>
      <c r="B69" s="130" t="s">
        <v>159</v>
      </c>
      <c r="C69" s="117"/>
      <c r="D69" s="117"/>
      <c r="E69" s="117"/>
      <c r="F69" s="117"/>
      <c r="G69" s="117"/>
    </row>
    <row r="70" spans="1:7" ht="15" thickTop="1" thickBot="1">
      <c r="A70" s="15">
        <v>9</v>
      </c>
      <c r="B70" s="54" t="s">
        <v>116</v>
      </c>
      <c r="C70" s="52"/>
      <c r="D70" s="43"/>
      <c r="E70" s="43"/>
      <c r="F70" s="43"/>
      <c r="G70" s="43"/>
    </row>
    <row r="71" spans="1:7" ht="14" thickBot="1">
      <c r="A71" s="32" t="s">
        <v>211</v>
      </c>
      <c r="B71" s="3" t="s">
        <v>146</v>
      </c>
      <c r="C71" s="50" t="s">
        <v>57</v>
      </c>
    </row>
    <row r="72" spans="1:7" ht="27" thickBot="1">
      <c r="A72" s="32" t="s">
        <v>212</v>
      </c>
      <c r="B72" s="7" t="s">
        <v>205</v>
      </c>
      <c r="C72" s="50"/>
      <c r="D72" s="3"/>
    </row>
    <row r="73" spans="1:7" ht="27" thickBot="1">
      <c r="A73" s="15">
        <v>9.1</v>
      </c>
      <c r="B73" s="7" t="s">
        <v>158</v>
      </c>
      <c r="C73" s="49"/>
      <c r="D73" s="38" t="str">
        <f>IF(C71="NI","NI",IF(C72&gt;0,C71/C72,"NA"))</f>
        <v>NI</v>
      </c>
      <c r="E73" s="8" t="s">
        <v>215</v>
      </c>
      <c r="F73" s="9" t="s">
        <v>214</v>
      </c>
      <c r="G73" s="10" t="s">
        <v>213</v>
      </c>
    </row>
    <row r="74" spans="1:7" ht="14" thickBot="1">
      <c r="A74" s="15"/>
      <c r="B74" s="109" t="s">
        <v>66</v>
      </c>
      <c r="C74" s="105"/>
      <c r="D74" s="105"/>
      <c r="E74" s="105"/>
      <c r="F74" s="105"/>
      <c r="G74" s="105"/>
    </row>
    <row r="75" spans="1:7" ht="14" thickBot="1">
      <c r="A75" s="32" t="s">
        <v>216</v>
      </c>
      <c r="B75" s="3" t="s">
        <v>105</v>
      </c>
      <c r="C75" s="50" t="s">
        <v>57</v>
      </c>
    </row>
    <row r="76" spans="1:7" ht="31.5" customHeight="1" thickBot="1">
      <c r="A76" s="32" t="s">
        <v>217</v>
      </c>
      <c r="B76" s="7" t="s">
        <v>156</v>
      </c>
      <c r="C76" s="50"/>
      <c r="D76" s="3"/>
    </row>
    <row r="77" spans="1:7" ht="27" thickBot="1">
      <c r="A77" s="15">
        <v>9.1999999999999993</v>
      </c>
      <c r="B77" s="7" t="s">
        <v>158</v>
      </c>
      <c r="C77" s="49"/>
      <c r="D77" s="38" t="str">
        <f>IF(C75="NI","NI",IF(C76&gt;0,C75/C76,"NA"))</f>
        <v>NI</v>
      </c>
      <c r="E77" s="8" t="s">
        <v>215</v>
      </c>
      <c r="F77" s="9" t="s">
        <v>214</v>
      </c>
      <c r="G77" s="10" t="s">
        <v>213</v>
      </c>
    </row>
    <row r="78" spans="1:7" ht="15.75" customHeight="1" thickBot="1">
      <c r="A78" s="15"/>
      <c r="B78" s="108" t="s">
        <v>218</v>
      </c>
      <c r="C78" s="105"/>
      <c r="D78" s="105"/>
      <c r="E78" s="105"/>
      <c r="F78" s="105"/>
      <c r="G78" s="105"/>
    </row>
    <row r="79" spans="1:7" ht="14" thickBot="1">
      <c r="A79" s="32" t="s">
        <v>64</v>
      </c>
      <c r="B79" s="3" t="s">
        <v>155</v>
      </c>
      <c r="C79" s="50" t="s">
        <v>57</v>
      </c>
    </row>
    <row r="80" spans="1:7" ht="30" customHeight="1" thickBot="1">
      <c r="A80" s="32" t="s">
        <v>65</v>
      </c>
      <c r="B80" s="7" t="s">
        <v>72</v>
      </c>
      <c r="C80" s="50"/>
      <c r="D80" s="3"/>
    </row>
    <row r="81" spans="1:7" ht="27" thickBot="1">
      <c r="A81" s="15">
        <v>9.3000000000000007</v>
      </c>
      <c r="B81" s="7" t="s">
        <v>158</v>
      </c>
      <c r="C81" s="49"/>
      <c r="D81" s="38" t="str">
        <f>IF(C79="NI","NI",IF(C80&gt;0,C79/C80,"NA"))</f>
        <v>NI</v>
      </c>
      <c r="E81" s="8" t="s">
        <v>215</v>
      </c>
      <c r="F81" s="9" t="s">
        <v>214</v>
      </c>
      <c r="G81" s="10" t="s">
        <v>213</v>
      </c>
    </row>
    <row r="82" spans="1:7" ht="15.75" customHeight="1" thickBot="1">
      <c r="A82" s="15"/>
      <c r="B82" s="107" t="s">
        <v>67</v>
      </c>
      <c r="C82" s="105"/>
      <c r="D82" s="105"/>
      <c r="E82" s="105"/>
      <c r="F82" s="105"/>
      <c r="G82" s="105"/>
    </row>
    <row r="83" spans="1:7" ht="14" thickBot="1">
      <c r="A83" s="32" t="s">
        <v>68</v>
      </c>
      <c r="B83" s="3" t="s">
        <v>70</v>
      </c>
      <c r="C83" s="50" t="s">
        <v>57</v>
      </c>
    </row>
    <row r="84" spans="1:7" ht="30" customHeight="1" thickBot="1">
      <c r="A84" s="32" t="s">
        <v>69</v>
      </c>
      <c r="B84" s="7" t="s">
        <v>71</v>
      </c>
      <c r="C84" s="50"/>
      <c r="D84" s="3"/>
    </row>
    <row r="85" spans="1:7" ht="27" thickBot="1">
      <c r="A85" s="15">
        <v>9.4</v>
      </c>
      <c r="B85" s="7" t="s">
        <v>158</v>
      </c>
      <c r="C85" s="49"/>
      <c r="D85" s="38" t="str">
        <f>IF(C83="NI","NI",IF(C84&gt;0,C83/C84,"NA"))</f>
        <v>NI</v>
      </c>
      <c r="E85" s="8" t="s">
        <v>215</v>
      </c>
      <c r="F85" s="9" t="s">
        <v>214</v>
      </c>
      <c r="G85" s="10" t="s">
        <v>213</v>
      </c>
    </row>
    <row r="86" spans="1:7" ht="15" customHeight="1">
      <c r="A86" s="15"/>
      <c r="B86" s="106" t="s">
        <v>106</v>
      </c>
      <c r="C86" s="105"/>
      <c r="D86" s="105"/>
      <c r="E86" s="105"/>
      <c r="F86" s="105"/>
      <c r="G86" s="105"/>
    </row>
    <row r="87" spans="1:7" ht="33" customHeight="1" thickBot="1">
      <c r="B87" s="104" t="s">
        <v>3</v>
      </c>
      <c r="C87" s="105"/>
      <c r="D87" s="105"/>
      <c r="E87" s="105"/>
      <c r="F87" s="105"/>
      <c r="G87" s="105"/>
    </row>
    <row r="88" spans="1:7" ht="30" customHeight="1" thickBot="1">
      <c r="A88" s="15">
        <v>10</v>
      </c>
      <c r="B88" s="91" t="s">
        <v>49</v>
      </c>
      <c r="C88" s="50" t="str">
        <f>'Construction Safety'!B34</f>
        <v>NI</v>
      </c>
      <c r="D88" s="94" t="str">
        <f>IF(C88="NI","NI",C88/25*100)</f>
        <v>NI</v>
      </c>
    </row>
  </sheetData>
  <customSheetViews>
    <customSheetView guid="{5623D24C-F362-41C7-8FD6-8025996702C7}" showRuler="0" topLeftCell="A14">
      <selection activeCell="B15" sqref="B15:G15"/>
      <rowBreaks count="1" manualBreakCount="1">
        <brk id="49" max="16383" man="1"/>
      </rowBreaks>
    </customSheetView>
  </customSheetViews>
  <mergeCells count="32">
    <mergeCell ref="B69:G69"/>
    <mergeCell ref="B52:G52"/>
    <mergeCell ref="B55:G55"/>
    <mergeCell ref="B56:G56"/>
    <mergeCell ref="B61:G61"/>
    <mergeCell ref="B54:G54"/>
    <mergeCell ref="B60:G60"/>
    <mergeCell ref="B68:G68"/>
    <mergeCell ref="D1:G1"/>
    <mergeCell ref="B30:G30"/>
    <mergeCell ref="B29:G29"/>
    <mergeCell ref="A2:A3"/>
    <mergeCell ref="B2:B3"/>
    <mergeCell ref="C2:C3"/>
    <mergeCell ref="D2:D3"/>
    <mergeCell ref="B20:G20"/>
    <mergeCell ref="B25:G25"/>
    <mergeCell ref="B11:G11"/>
    <mergeCell ref="B12:G12"/>
    <mergeCell ref="B51:G51"/>
    <mergeCell ref="B34:G34"/>
    <mergeCell ref="B40:G40"/>
    <mergeCell ref="B44:G44"/>
    <mergeCell ref="B49:G49"/>
    <mergeCell ref="B39:G39"/>
    <mergeCell ref="B38:G38"/>
    <mergeCell ref="B48:G48"/>
    <mergeCell ref="B87:G87"/>
    <mergeCell ref="B86:G86"/>
    <mergeCell ref="B82:G82"/>
    <mergeCell ref="B78:G78"/>
    <mergeCell ref="B74:G74"/>
  </mergeCells>
  <phoneticPr fontId="0" type="noConversion"/>
  <conditionalFormatting sqref="D50">
    <cfRule type="cellIs" dxfId="95" priority="0" stopIfTrue="1" operator="lessThanOrEqual">
      <formula>2</formula>
    </cfRule>
    <cfRule type="cellIs" dxfId="94" priority="4" stopIfTrue="1" operator="between">
      <formula>2</formula>
      <formula>8</formula>
    </cfRule>
    <cfRule type="cellIs" dxfId="93" priority="5" stopIfTrue="1" operator="greaterThan">
      <formula>8</formula>
    </cfRule>
  </conditionalFormatting>
  <conditionalFormatting sqref="D33 D37">
    <cfRule type="cellIs" dxfId="92" priority="6" stopIfTrue="1" operator="lessThanOrEqual">
      <formula>0.05</formula>
    </cfRule>
    <cfRule type="cellIs" dxfId="91" priority="7" stopIfTrue="1" operator="between">
      <formula>0.05001</formula>
      <formula>0.0759999</formula>
    </cfRule>
    <cfRule type="cellIs" dxfId="90" priority="8" stopIfTrue="1" operator="greaterThanOrEqual">
      <formula>0.076</formula>
    </cfRule>
  </conditionalFormatting>
  <conditionalFormatting sqref="D24 D28 D7 D10 D19 D81 D85 D16 D88">
    <cfRule type="cellIs" dxfId="89" priority="9" stopIfTrue="1" operator="between">
      <formula>0.001</formula>
      <formula>0.79</formula>
    </cfRule>
    <cfRule type="cellIs" dxfId="88" priority="10" stopIfTrue="1" operator="between">
      <formula>0.790001</formula>
      <formula>0.89</formula>
    </cfRule>
    <cfRule type="cellIs" dxfId="87" priority="11" stopIfTrue="1" operator="between">
      <formula>0.890001</formula>
      <formula>1</formula>
    </cfRule>
  </conditionalFormatting>
  <conditionalFormatting sqref="D43">
    <cfRule type="cellIs" dxfId="86" priority="12" stopIfTrue="1" operator="lessThanOrEqual">
      <formula>0.15</formula>
    </cfRule>
    <cfRule type="cellIs" dxfId="85" priority="13" stopIfTrue="1" operator="between">
      <formula>0.150001</formula>
      <formula>0.1999999</formula>
    </cfRule>
    <cfRule type="cellIs" dxfId="84" priority="14" stopIfTrue="1" operator="greaterThanOrEqual">
      <formula>0.2</formula>
    </cfRule>
  </conditionalFormatting>
  <conditionalFormatting sqref="D47">
    <cfRule type="cellIs" dxfId="83" priority="15" stopIfTrue="1" operator="lessThanOrEqual">
      <formula>0.15</formula>
    </cfRule>
    <cfRule type="cellIs" dxfId="82" priority="16" stopIfTrue="1" operator="between">
      <formula>0.1500001</formula>
      <formula>"0..199999999"</formula>
    </cfRule>
    <cfRule type="cellIs" dxfId="81" priority="17" stopIfTrue="1" operator="greaterThanOrEqual">
      <formula>0.2</formula>
    </cfRule>
  </conditionalFormatting>
  <conditionalFormatting sqref="D53">
    <cfRule type="cellIs" dxfId="80" priority="18" stopIfTrue="1" operator="lessThanOrEqual">
      <formula>1</formula>
    </cfRule>
    <cfRule type="cellIs" dxfId="79" priority="19" stopIfTrue="1" operator="between">
      <formula>1</formula>
      <formula>3</formula>
    </cfRule>
    <cfRule type="cellIs" dxfId="78" priority="20" stopIfTrue="1" operator="greaterThan">
      <formula>3</formula>
    </cfRule>
  </conditionalFormatting>
  <conditionalFormatting sqref="D59">
    <cfRule type="cellIs" dxfId="77" priority="21" stopIfTrue="1" operator="lessThan">
      <formula>0.9</formula>
    </cfRule>
    <cfRule type="cellIs" dxfId="76" priority="22" stopIfTrue="1" operator="between">
      <formula>0.9</formula>
      <formula>0.9500001</formula>
    </cfRule>
    <cfRule type="cellIs" dxfId="75" priority="23" stopIfTrue="1" operator="greaterThan">
      <formula>0.95</formula>
    </cfRule>
  </conditionalFormatting>
  <conditionalFormatting sqref="D64">
    <cfRule type="cellIs" dxfId="74" priority="24" stopIfTrue="1" operator="between">
      <formula>0.001</formula>
      <formula>0.35</formula>
    </cfRule>
    <cfRule type="cellIs" dxfId="73" priority="25" stopIfTrue="1" operator="between">
      <formula>0.349999</formula>
      <formula>0.5</formula>
    </cfRule>
    <cfRule type="cellIs" dxfId="72" priority="26" stopIfTrue="1" operator="greaterThan">
      <formula>0.5</formula>
    </cfRule>
  </conditionalFormatting>
  <conditionalFormatting sqref="D73">
    <cfRule type="cellIs" dxfId="71" priority="27" stopIfTrue="1" operator="lessThan">
      <formula>2.5</formula>
    </cfRule>
    <cfRule type="cellIs" dxfId="70" priority="28" stopIfTrue="1" operator="between">
      <formula>2.5</formula>
      <formula>4</formula>
    </cfRule>
    <cfRule type="cellIs" dxfId="69" priority="29" stopIfTrue="1" operator="greaterThan">
      <formula>4</formula>
    </cfRule>
  </conditionalFormatting>
  <conditionalFormatting sqref="D77">
    <cfRule type="cellIs" dxfId="68" priority="30" stopIfTrue="1" operator="lessThan">
      <formula>2.5</formula>
    </cfRule>
    <cfRule type="cellIs" dxfId="67" priority="31" stopIfTrue="1" operator="between">
      <formula>2.5</formula>
      <formula>4</formula>
    </cfRule>
    <cfRule type="cellIs" dxfId="66" priority="32" stopIfTrue="1" operator="greaterThanOrEqual">
      <formula>4</formula>
    </cfRule>
  </conditionalFormatting>
  <conditionalFormatting sqref="D67">
    <cfRule type="cellIs" dxfId="65" priority="1" stopIfTrue="1" operator="between">
      <formula>0</formula>
      <formula>0.79</formula>
    </cfRule>
    <cfRule type="cellIs" dxfId="64" priority="2" stopIfTrue="1" operator="between">
      <formula>0.8</formula>
      <formula>0.899999</formula>
    </cfRule>
    <cfRule type="cellIs" dxfId="63" priority="3" stopIfTrue="1" operator="greaterThan">
      <formula>0.9</formula>
    </cfRule>
  </conditionalFormatting>
  <printOptions gridLines="1"/>
  <pageMargins left="0.5" right="0.5" top="0.75" bottom="0.52" header="0.25" footer="0.25"/>
  <pageSetup orientation="portrait" horizontalDpi="4294967292" verticalDpi="4294967292"/>
  <headerFooter>
    <oddHeader>&amp;C&amp;"Arial,Bold"&amp;14CoF Self Assessment Metrics_x000D_(&amp;A)</oddHeader>
  </headerFooter>
  <rowBreaks count="4" manualBreakCount="4">
    <brk id="29" max="6" man="1"/>
    <brk id="39" max="6" man="1"/>
    <brk id="55" max="6" man="1"/>
    <brk id="69" max="6" man="1"/>
  </rowBreaks>
  <ignoredErrors>
    <ignoredError sqref="D24" emptyCellReference="1"/>
    <ignoredError sqref="C88" unlockedFormula="1"/>
  </ignoredError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8"/>
  <sheetViews>
    <sheetView topLeftCell="A60" zoomScale="150" workbookViewId="0">
      <selection sqref="A1:XFD1048576"/>
    </sheetView>
  </sheetViews>
  <sheetFormatPr baseColWidth="10" defaultColWidth="11.42578125" defaultRowHeight="13" x14ac:dyDescent="0"/>
  <cols>
    <col min="1" max="1" width="4.85546875" style="102" bestFit="1" customWidth="1"/>
    <col min="2" max="2" width="41.140625" style="6" customWidth="1"/>
    <col min="3" max="3" width="8.85546875" style="48" bestFit="1" customWidth="1"/>
    <col min="4" max="4" width="9.85546875" style="5" customWidth="1"/>
    <col min="5" max="5" width="6" style="102" bestFit="1" customWidth="1"/>
    <col min="6" max="7" width="8.42578125" style="102" bestFit="1" customWidth="1"/>
    <col min="8" max="8" width="14.7109375" style="102" customWidth="1"/>
    <col min="9" max="16384" width="11.42578125" style="102"/>
  </cols>
  <sheetData>
    <row r="1" spans="1:8" s="100" customFormat="1" ht="14" thickBot="1">
      <c r="A1" s="35"/>
      <c r="B1" s="16" t="s">
        <v>265</v>
      </c>
      <c r="C1" s="46" t="s">
        <v>227</v>
      </c>
      <c r="D1" s="118"/>
      <c r="E1" s="119"/>
      <c r="F1" s="119"/>
      <c r="G1" s="120"/>
      <c r="H1" s="45" t="s">
        <v>99</v>
      </c>
    </row>
    <row r="2" spans="1:8" s="100" customFormat="1" ht="15" customHeight="1" thickTop="1" thickBot="1">
      <c r="A2" s="124" t="s">
        <v>107</v>
      </c>
      <c r="B2" s="124" t="s">
        <v>108</v>
      </c>
      <c r="C2" s="125" t="s">
        <v>100</v>
      </c>
      <c r="D2" s="124" t="s">
        <v>101</v>
      </c>
      <c r="E2" s="36" t="s">
        <v>228</v>
      </c>
      <c r="F2" s="36"/>
      <c r="G2" s="36"/>
    </row>
    <row r="3" spans="1:8" s="100" customFormat="1" ht="16.5" customHeight="1" thickTop="1" thickBot="1">
      <c r="A3" s="124"/>
      <c r="B3" s="124"/>
      <c r="C3" s="125"/>
      <c r="D3" s="124"/>
      <c r="E3" s="37" t="s">
        <v>230</v>
      </c>
      <c r="F3" s="37" t="s">
        <v>231</v>
      </c>
      <c r="G3" s="37" t="s">
        <v>232</v>
      </c>
    </row>
    <row r="4" spans="1:8" s="100" customFormat="1" ht="15" thickTop="1" thickBot="1">
      <c r="A4" s="31">
        <v>1</v>
      </c>
      <c r="B4" s="53" t="s">
        <v>62</v>
      </c>
      <c r="C4" s="47"/>
      <c r="D4" s="2"/>
    </row>
    <row r="5" spans="1:8" ht="27" thickBot="1">
      <c r="A5" s="32" t="s">
        <v>229</v>
      </c>
      <c r="B5" s="102" t="s">
        <v>245</v>
      </c>
      <c r="C5" s="13" t="s">
        <v>235</v>
      </c>
    </row>
    <row r="6" spans="1:8" ht="14" thickBot="1">
      <c r="A6" s="32" t="s">
        <v>233</v>
      </c>
      <c r="B6" s="102" t="s">
        <v>246</v>
      </c>
      <c r="C6" s="13"/>
      <c r="E6" s="6"/>
      <c r="F6" s="6"/>
      <c r="G6" s="6"/>
    </row>
    <row r="7" spans="1:8" ht="27" thickBot="1">
      <c r="A7" s="15">
        <v>1.1000000000000001</v>
      </c>
      <c r="B7" s="97" t="s">
        <v>37</v>
      </c>
      <c r="D7" s="38" t="str">
        <f>IF(C5="NI","NI",IF(C6&gt;0,C5/C6,"NA"))</f>
        <v>NI</v>
      </c>
      <c r="E7" s="8" t="s">
        <v>148</v>
      </c>
      <c r="F7" s="9" t="s">
        <v>149</v>
      </c>
      <c r="G7" s="10" t="s">
        <v>150</v>
      </c>
    </row>
    <row r="8" spans="1:8" ht="14" thickBot="1">
      <c r="A8" s="32" t="s">
        <v>151</v>
      </c>
      <c r="B8" s="102" t="s">
        <v>247</v>
      </c>
      <c r="C8" s="13" t="s">
        <v>235</v>
      </c>
    </row>
    <row r="9" spans="1:8" ht="14" thickBot="1">
      <c r="A9" s="32" t="s">
        <v>152</v>
      </c>
      <c r="B9" s="102" t="s">
        <v>248</v>
      </c>
      <c r="C9" s="13"/>
      <c r="E9" s="6"/>
      <c r="F9" s="6"/>
      <c r="G9" s="6"/>
    </row>
    <row r="10" spans="1:8" ht="27" thickBot="1">
      <c r="A10" s="15">
        <v>1.2</v>
      </c>
      <c r="B10" s="97" t="s">
        <v>12</v>
      </c>
      <c r="D10" s="38" t="str">
        <f>IF(C8="NI","NI",IF(C9&gt;0,C8/C9,"NA"))</f>
        <v>NI</v>
      </c>
      <c r="E10" s="8" t="s">
        <v>148</v>
      </c>
      <c r="F10" s="9" t="s">
        <v>149</v>
      </c>
      <c r="G10" s="10" t="s">
        <v>150</v>
      </c>
    </row>
    <row r="11" spans="1:8" ht="30.75" customHeight="1">
      <c r="B11" s="129" t="s">
        <v>56</v>
      </c>
      <c r="C11" s="129"/>
      <c r="D11" s="129"/>
      <c r="E11" s="129"/>
      <c r="F11" s="129"/>
      <c r="G11" s="129"/>
    </row>
    <row r="12" spans="1:8" ht="65.25" customHeight="1" thickBot="1">
      <c r="A12" s="101"/>
      <c r="B12" s="126" t="s">
        <v>103</v>
      </c>
      <c r="C12" s="126"/>
      <c r="D12" s="126"/>
      <c r="E12" s="126"/>
      <c r="F12" s="126"/>
      <c r="G12" s="126"/>
    </row>
    <row r="13" spans="1:8" ht="15" thickTop="1" thickBot="1">
      <c r="A13" s="15">
        <v>2</v>
      </c>
      <c r="B13" s="53" t="s">
        <v>63</v>
      </c>
    </row>
    <row r="14" spans="1:8" ht="27" thickBot="1">
      <c r="A14" s="32" t="s">
        <v>153</v>
      </c>
      <c r="B14" s="102" t="s">
        <v>249</v>
      </c>
      <c r="C14" s="13" t="s">
        <v>235</v>
      </c>
    </row>
    <row r="15" spans="1:8" ht="14" thickBot="1">
      <c r="A15" s="32" t="s">
        <v>154</v>
      </c>
      <c r="B15" s="97" t="s">
        <v>250</v>
      </c>
      <c r="C15" s="13"/>
      <c r="E15" s="6"/>
      <c r="F15" s="6"/>
      <c r="G15" s="6"/>
    </row>
    <row r="16" spans="1:8" ht="27" thickBot="1">
      <c r="A16" s="15">
        <v>2.1</v>
      </c>
      <c r="B16" s="11" t="s">
        <v>13</v>
      </c>
      <c r="D16" s="38" t="str">
        <f>IF(C14="NI","NI",IF(C15&gt;0,C14/C15,"NA"))</f>
        <v>NI</v>
      </c>
      <c r="E16" s="8" t="s">
        <v>148</v>
      </c>
      <c r="F16" s="9" t="s">
        <v>149</v>
      </c>
      <c r="G16" s="10" t="s">
        <v>150</v>
      </c>
    </row>
    <row r="17" spans="1:7" ht="14" thickBot="1">
      <c r="A17" s="32" t="s">
        <v>166</v>
      </c>
      <c r="B17" s="102" t="s">
        <v>251</v>
      </c>
      <c r="C17" s="13" t="s">
        <v>57</v>
      </c>
    </row>
    <row r="18" spans="1:7" ht="14" thickBot="1">
      <c r="A18" s="32" t="s">
        <v>167</v>
      </c>
      <c r="B18" s="97" t="s">
        <v>252</v>
      </c>
      <c r="C18" s="13"/>
    </row>
    <row r="19" spans="1:7">
      <c r="A19" s="15">
        <v>2.2000000000000002</v>
      </c>
      <c r="B19" s="97" t="s">
        <v>120</v>
      </c>
      <c r="D19" s="85" t="str">
        <f>IF(C17="NI","NI",IF(C18&gt;0,C17/C18,"NA"))</f>
        <v>NI</v>
      </c>
      <c r="E19" s="8" t="s">
        <v>148</v>
      </c>
      <c r="F19" s="9" t="s">
        <v>149</v>
      </c>
      <c r="G19" s="10" t="s">
        <v>150</v>
      </c>
    </row>
    <row r="20" spans="1:7" ht="61.5" customHeight="1" thickBot="1">
      <c r="A20" s="16"/>
      <c r="B20" s="126" t="s">
        <v>147</v>
      </c>
      <c r="C20" s="127"/>
      <c r="D20" s="127"/>
      <c r="E20" s="127"/>
      <c r="F20" s="127"/>
      <c r="G20" s="127"/>
    </row>
    <row r="21" spans="1:7" ht="15" thickTop="1" thickBot="1">
      <c r="A21" s="15">
        <v>3</v>
      </c>
      <c r="B21" s="53" t="s">
        <v>164</v>
      </c>
      <c r="C21" s="49"/>
      <c r="D21" s="11"/>
      <c r="E21" s="11"/>
    </row>
    <row r="22" spans="1:7" ht="27" thickBot="1">
      <c r="A22" s="32" t="s">
        <v>168</v>
      </c>
      <c r="B22" s="97" t="s">
        <v>253</v>
      </c>
      <c r="C22" s="13" t="s">
        <v>57</v>
      </c>
    </row>
    <row r="23" spans="1:7" ht="27" thickBot="1">
      <c r="A23" s="32" t="s">
        <v>169</v>
      </c>
      <c r="B23" s="97" t="s">
        <v>254</v>
      </c>
      <c r="C23" s="13"/>
    </row>
    <row r="24" spans="1:7" ht="27" thickBot="1">
      <c r="A24" s="15">
        <v>3.1</v>
      </c>
      <c r="B24" s="97" t="s">
        <v>255</v>
      </c>
      <c r="D24" s="38" t="str">
        <f>IF(C22="NI","NI",IF(C23&gt;0,C22/C23,"NA"))</f>
        <v>NI</v>
      </c>
      <c r="E24" s="8" t="s">
        <v>165</v>
      </c>
      <c r="F24" s="9" t="s">
        <v>144</v>
      </c>
      <c r="G24" s="10" t="s">
        <v>143</v>
      </c>
    </row>
    <row r="25" spans="1:7" ht="51.75" customHeight="1" thickBot="1">
      <c r="A25" s="15"/>
      <c r="B25" s="128" t="s">
        <v>256</v>
      </c>
      <c r="C25" s="110"/>
      <c r="D25" s="110"/>
      <c r="E25" s="110"/>
      <c r="F25" s="110"/>
      <c r="G25" s="110"/>
    </row>
    <row r="26" spans="1:7" ht="40" thickBot="1">
      <c r="A26" s="32" t="s">
        <v>15</v>
      </c>
      <c r="B26" s="97" t="s">
        <v>257</v>
      </c>
      <c r="C26" s="13" t="s">
        <v>57</v>
      </c>
      <c r="D26" s="102"/>
    </row>
    <row r="27" spans="1:7" ht="40" thickBot="1">
      <c r="A27" s="32" t="s">
        <v>16</v>
      </c>
      <c r="B27" s="97" t="s">
        <v>258</v>
      </c>
      <c r="C27" s="13"/>
      <c r="D27" s="102"/>
    </row>
    <row r="28" spans="1:7" ht="51.75" customHeight="1" thickBot="1">
      <c r="A28" s="15">
        <v>3.2</v>
      </c>
      <c r="B28" s="97" t="s">
        <v>1</v>
      </c>
      <c r="C28" s="98"/>
      <c r="D28" s="38" t="str">
        <f>IF(C26="NI","NI",IF(C27&gt;0,C26/C27,"NA"))</f>
        <v>NI</v>
      </c>
      <c r="E28" s="8" t="s">
        <v>148</v>
      </c>
      <c r="F28" s="9" t="s">
        <v>149</v>
      </c>
      <c r="G28" s="10" t="s">
        <v>150</v>
      </c>
    </row>
    <row r="29" spans="1:7" ht="51.75" customHeight="1" thickBot="1">
      <c r="A29" s="16"/>
      <c r="B29" s="123" t="s">
        <v>0</v>
      </c>
      <c r="C29" s="117"/>
      <c r="D29" s="117"/>
      <c r="E29" s="117"/>
      <c r="F29" s="117"/>
      <c r="G29" s="117"/>
    </row>
    <row r="30" spans="1:7" ht="14" customHeight="1" thickTop="1">
      <c r="A30" s="15">
        <v>4</v>
      </c>
      <c r="B30" s="121" t="s">
        <v>125</v>
      </c>
      <c r="C30" s="122"/>
      <c r="D30" s="122"/>
      <c r="E30" s="122"/>
      <c r="F30" s="122"/>
      <c r="G30" s="122"/>
    </row>
    <row r="31" spans="1:7" ht="30.75" customHeight="1" thickBot="1">
      <c r="A31" s="32" t="s">
        <v>170</v>
      </c>
      <c r="B31" s="97" t="s">
        <v>259</v>
      </c>
      <c r="C31" s="86" t="s">
        <v>57</v>
      </c>
      <c r="D31" s="102"/>
    </row>
    <row r="32" spans="1:7" ht="27" thickBot="1">
      <c r="A32" s="32" t="s">
        <v>171</v>
      </c>
      <c r="B32" s="97" t="s">
        <v>260</v>
      </c>
      <c r="C32" s="13"/>
      <c r="D32" s="102"/>
    </row>
    <row r="33" spans="1:8" ht="27" thickBot="1">
      <c r="A33" s="15">
        <v>4.0999999999999996</v>
      </c>
      <c r="B33" s="97" t="s">
        <v>121</v>
      </c>
      <c r="D33" s="39" t="str">
        <f>IF(C31="NI","NI",IF(C32=0,"NA",(C31/C32-1)))</f>
        <v>NI</v>
      </c>
      <c r="E33" s="8" t="s">
        <v>172</v>
      </c>
      <c r="F33" s="9" t="s">
        <v>173</v>
      </c>
      <c r="G33" s="10" t="s">
        <v>174</v>
      </c>
    </row>
    <row r="34" spans="1:8" ht="59.25" customHeight="1" thickBot="1">
      <c r="A34" s="15"/>
      <c r="B34" s="111" t="s">
        <v>104</v>
      </c>
      <c r="C34" s="105"/>
      <c r="D34" s="105"/>
      <c r="E34" s="105"/>
      <c r="F34" s="105"/>
      <c r="G34" s="105"/>
    </row>
    <row r="35" spans="1:8" ht="30.75" customHeight="1" thickBot="1">
      <c r="A35" s="32" t="s">
        <v>175</v>
      </c>
      <c r="B35" s="97" t="s">
        <v>261</v>
      </c>
      <c r="C35" s="14" t="s">
        <v>57</v>
      </c>
    </row>
    <row r="36" spans="1:8" ht="27" thickBot="1">
      <c r="A36" s="32" t="s">
        <v>176</v>
      </c>
      <c r="B36" s="97" t="s">
        <v>262</v>
      </c>
      <c r="C36" s="14"/>
    </row>
    <row r="37" spans="1:8" ht="27" thickBot="1">
      <c r="A37" s="15">
        <v>4.2</v>
      </c>
      <c r="B37" s="97" t="s">
        <v>122</v>
      </c>
      <c r="D37" s="39" t="str">
        <f>IF(C35="NI","NI",IF(C36=0,"NA",(C35/C36-1)))</f>
        <v>NI</v>
      </c>
      <c r="E37" s="8" t="s">
        <v>172</v>
      </c>
      <c r="F37" s="9" t="s">
        <v>173</v>
      </c>
      <c r="G37" s="10" t="s">
        <v>174</v>
      </c>
    </row>
    <row r="38" spans="1:8" ht="49.5" customHeight="1">
      <c r="B38" s="111" t="s">
        <v>123</v>
      </c>
      <c r="C38" s="105"/>
      <c r="D38" s="105"/>
      <c r="E38" s="105"/>
      <c r="F38" s="105"/>
      <c r="G38" s="105"/>
    </row>
    <row r="39" spans="1:8" ht="60.75" customHeight="1" thickBot="1">
      <c r="A39" s="101"/>
      <c r="B39" s="114" t="s">
        <v>84</v>
      </c>
      <c r="C39" s="115"/>
      <c r="D39" s="115"/>
      <c r="E39" s="115"/>
      <c r="F39" s="115"/>
      <c r="G39" s="115"/>
    </row>
    <row r="40" spans="1:8" ht="19.5" customHeight="1" thickTop="1" thickBot="1">
      <c r="A40" s="15">
        <v>5</v>
      </c>
      <c r="B40" s="112" t="s">
        <v>119</v>
      </c>
      <c r="C40" s="113"/>
      <c r="D40" s="113"/>
      <c r="E40" s="113"/>
      <c r="F40" s="113"/>
      <c r="G40" s="113"/>
    </row>
    <row r="41" spans="1:8" ht="66" customHeight="1" thickBot="1">
      <c r="A41" s="32" t="s">
        <v>177</v>
      </c>
      <c r="B41" s="102" t="s">
        <v>38</v>
      </c>
      <c r="C41" s="50" t="s">
        <v>57</v>
      </c>
    </row>
    <row r="42" spans="1:8" ht="66" customHeight="1" thickBot="1">
      <c r="A42" s="32" t="s">
        <v>178</v>
      </c>
      <c r="B42" s="102" t="s">
        <v>161</v>
      </c>
      <c r="C42" s="50"/>
    </row>
    <row r="43" spans="1:8" ht="27" thickBot="1">
      <c r="A43" s="33">
        <v>5.0999999999999996</v>
      </c>
      <c r="B43" s="102" t="s">
        <v>102</v>
      </c>
      <c r="D43" s="39" t="str">
        <f>IF(C41="NI","NI",IF(C42=0,"NA",(C41/C42-1)))</f>
        <v>NI</v>
      </c>
      <c r="E43" s="8" t="s">
        <v>179</v>
      </c>
      <c r="F43" s="9" t="s">
        <v>180</v>
      </c>
      <c r="G43" s="10" t="s">
        <v>181</v>
      </c>
    </row>
    <row r="44" spans="1:8" ht="51" customHeight="1" thickBot="1">
      <c r="A44" s="15"/>
      <c r="B44" s="111" t="s">
        <v>14</v>
      </c>
      <c r="C44" s="105"/>
      <c r="D44" s="105"/>
      <c r="E44" s="105"/>
      <c r="F44" s="105"/>
      <c r="G44" s="105"/>
    </row>
    <row r="45" spans="1:8" ht="27" thickBot="1">
      <c r="A45" s="32" t="s">
        <v>182</v>
      </c>
      <c r="B45" s="102" t="s">
        <v>39</v>
      </c>
      <c r="C45" s="50" t="s">
        <v>57</v>
      </c>
      <c r="D45" s="12"/>
      <c r="E45" s="97"/>
      <c r="F45" s="97"/>
      <c r="G45" s="97"/>
    </row>
    <row r="46" spans="1:8" ht="47.25" customHeight="1" thickBot="1">
      <c r="A46" s="32" t="s">
        <v>162</v>
      </c>
      <c r="B46" s="102" t="s">
        <v>238</v>
      </c>
      <c r="C46" s="50"/>
      <c r="H46" s="89"/>
    </row>
    <row r="47" spans="1:8" ht="27" thickBot="1">
      <c r="A47" s="33">
        <v>5.2</v>
      </c>
      <c r="B47" s="102" t="s">
        <v>102</v>
      </c>
      <c r="C47" s="51"/>
      <c r="D47" s="39" t="str">
        <f>IF(C45="NI","NI",IF(C46=0,"NA",(C45/C46-1)))</f>
        <v>NI</v>
      </c>
      <c r="E47" s="8" t="s">
        <v>179</v>
      </c>
      <c r="F47" s="9" t="s">
        <v>180</v>
      </c>
      <c r="G47" s="10" t="s">
        <v>181</v>
      </c>
    </row>
    <row r="48" spans="1:8" ht="51.75" customHeight="1" thickBot="1">
      <c r="A48" s="101"/>
      <c r="B48" s="116" t="s">
        <v>55</v>
      </c>
      <c r="C48" s="117"/>
      <c r="D48" s="117"/>
      <c r="E48" s="117"/>
      <c r="F48" s="117"/>
      <c r="G48" s="117"/>
    </row>
    <row r="49" spans="1:13" ht="15" customHeight="1" thickTop="1" thickBot="1">
      <c r="A49" s="15">
        <v>6</v>
      </c>
      <c r="B49" s="112" t="s">
        <v>113</v>
      </c>
      <c r="C49" s="113"/>
      <c r="D49" s="113"/>
      <c r="E49" s="113"/>
      <c r="F49" s="113"/>
      <c r="G49" s="113"/>
    </row>
    <row r="50" spans="1:13" ht="33.75" customHeight="1" thickBot="1">
      <c r="A50" s="34">
        <v>6.1</v>
      </c>
      <c r="B50" s="102" t="s">
        <v>263</v>
      </c>
      <c r="C50" s="50" t="s">
        <v>57</v>
      </c>
      <c r="D50" s="40" t="str">
        <f>IF(C50="","NA",C50)</f>
        <v>NI</v>
      </c>
      <c r="E50" s="8" t="s">
        <v>183</v>
      </c>
      <c r="F50" s="9" t="s">
        <v>184</v>
      </c>
      <c r="G50" s="10" t="s">
        <v>185</v>
      </c>
      <c r="J50" s="74"/>
      <c r="L50" s="75"/>
    </row>
    <row r="51" spans="1:13" ht="37.5" customHeight="1">
      <c r="B51" s="104" t="s">
        <v>264</v>
      </c>
      <c r="C51" s="110"/>
      <c r="D51" s="110"/>
      <c r="E51" s="110"/>
      <c r="F51" s="110"/>
      <c r="G51" s="110"/>
      <c r="J51" s="74"/>
      <c r="L51" s="75"/>
    </row>
    <row r="52" spans="1:13" ht="33.75" customHeight="1" thickBot="1">
      <c r="A52" s="18"/>
      <c r="B52" s="104" t="s">
        <v>186</v>
      </c>
      <c r="C52" s="110"/>
      <c r="D52" s="110" t="str">
        <f>IF(C52="","",C52)</f>
        <v/>
      </c>
      <c r="E52" s="110"/>
      <c r="F52" s="110"/>
      <c r="G52" s="110"/>
      <c r="H52" s="97"/>
      <c r="I52" s="98"/>
      <c r="J52" s="98"/>
      <c r="K52" s="98"/>
      <c r="L52" s="98"/>
      <c r="M52" s="98"/>
    </row>
    <row r="53" spans="1:13" ht="35.25" customHeight="1" thickBot="1">
      <c r="A53" s="33">
        <v>6.2</v>
      </c>
      <c r="B53" s="102" t="s">
        <v>111</v>
      </c>
      <c r="C53" s="50" t="s">
        <v>57</v>
      </c>
      <c r="D53" s="40" t="str">
        <f>IF(C53="","NA",C53)</f>
        <v>NI</v>
      </c>
      <c r="E53" s="8" t="s">
        <v>187</v>
      </c>
      <c r="F53" s="9" t="s">
        <v>188</v>
      </c>
      <c r="G53" s="10" t="s">
        <v>189</v>
      </c>
    </row>
    <row r="54" spans="1:13" ht="31.5" customHeight="1">
      <c r="A54" s="18"/>
      <c r="B54" s="104" t="s">
        <v>2</v>
      </c>
      <c r="C54" s="110"/>
      <c r="D54" s="110"/>
      <c r="E54" s="110"/>
      <c r="F54" s="110"/>
      <c r="G54" s="110"/>
    </row>
    <row r="55" spans="1:13" ht="67.5" customHeight="1" thickBot="1">
      <c r="A55" s="44"/>
      <c r="B55" s="116" t="s">
        <v>198</v>
      </c>
      <c r="C55" s="117" t="s">
        <v>112</v>
      </c>
      <c r="D55" s="117" t="s">
        <v>112</v>
      </c>
      <c r="E55" s="117" t="s">
        <v>112</v>
      </c>
      <c r="F55" s="117" t="s">
        <v>112</v>
      </c>
      <c r="G55" s="117" t="s">
        <v>112</v>
      </c>
    </row>
    <row r="56" spans="1:13" ht="15" customHeight="1" thickTop="1" thickBot="1">
      <c r="A56" s="15">
        <v>7</v>
      </c>
      <c r="B56" s="112" t="s">
        <v>114</v>
      </c>
      <c r="C56" s="113"/>
      <c r="D56" s="113"/>
      <c r="E56" s="113"/>
      <c r="F56" s="113"/>
      <c r="G56" s="113"/>
    </row>
    <row r="57" spans="1:13" ht="62.25" customHeight="1" thickBot="1">
      <c r="A57" s="32" t="s">
        <v>190</v>
      </c>
      <c r="B57" s="102" t="s">
        <v>98</v>
      </c>
      <c r="C57" s="50" t="s">
        <v>57</v>
      </c>
      <c r="I57" s="41"/>
    </row>
    <row r="58" spans="1:13" ht="27" thickBot="1">
      <c r="A58" s="32" t="s">
        <v>191</v>
      </c>
      <c r="B58" s="102" t="s">
        <v>206</v>
      </c>
      <c r="C58" s="50"/>
    </row>
    <row r="59" spans="1:13" ht="14" thickBot="1">
      <c r="A59" s="15">
        <v>7.1</v>
      </c>
      <c r="B59" s="102" t="s">
        <v>207</v>
      </c>
      <c r="C59" s="49"/>
      <c r="D59" s="38" t="str">
        <f>IF(C57="NI","NI",IF(C58&gt;0,C57/C58,"NA"))</f>
        <v>NI</v>
      </c>
      <c r="E59" s="8" t="s">
        <v>208</v>
      </c>
      <c r="F59" s="9" t="s">
        <v>209</v>
      </c>
      <c r="G59" s="10" t="s">
        <v>210</v>
      </c>
    </row>
    <row r="60" spans="1:13" ht="47.25" customHeight="1" thickBot="1">
      <c r="A60" s="16"/>
      <c r="B60" s="131" t="s">
        <v>142</v>
      </c>
      <c r="C60" s="127"/>
      <c r="D60" s="127"/>
      <c r="E60" s="127"/>
      <c r="F60" s="127"/>
      <c r="G60" s="127"/>
    </row>
    <row r="61" spans="1:13" ht="15" thickTop="1" thickBot="1">
      <c r="A61" s="15">
        <v>8</v>
      </c>
      <c r="B61" s="112" t="s">
        <v>115</v>
      </c>
      <c r="C61" s="113"/>
      <c r="D61" s="113"/>
      <c r="E61" s="113"/>
      <c r="F61" s="113"/>
      <c r="G61" s="113"/>
    </row>
    <row r="62" spans="1:13" ht="27" thickBot="1">
      <c r="A62" s="87" t="s">
        <v>244</v>
      </c>
      <c r="B62" s="97" t="s">
        <v>268</v>
      </c>
      <c r="C62" s="50" t="s">
        <v>57</v>
      </c>
    </row>
    <row r="63" spans="1:13" ht="27" thickBot="1">
      <c r="A63" s="87" t="s">
        <v>201</v>
      </c>
      <c r="B63" s="97" t="s">
        <v>267</v>
      </c>
      <c r="C63" s="50"/>
      <c r="D63" s="102"/>
    </row>
    <row r="64" spans="1:13" ht="14" thickBot="1">
      <c r="A64" s="88">
        <v>8.1</v>
      </c>
      <c r="B64" s="97" t="s">
        <v>124</v>
      </c>
      <c r="D64" s="38" t="str">
        <f>IF(C62="NI","NI",IF(C63&gt;0,C62/C63,"NA"))</f>
        <v>NI</v>
      </c>
      <c r="E64" s="8" t="s">
        <v>192</v>
      </c>
      <c r="F64" s="9" t="s">
        <v>193</v>
      </c>
      <c r="G64" s="10" t="s">
        <v>194</v>
      </c>
    </row>
    <row r="65" spans="1:7" ht="48.75" customHeight="1" thickBot="1">
      <c r="A65" s="87" t="s">
        <v>270</v>
      </c>
      <c r="B65" s="97" t="s">
        <v>272</v>
      </c>
      <c r="C65" s="50" t="s">
        <v>57</v>
      </c>
    </row>
    <row r="66" spans="1:7" ht="48.75" customHeight="1" thickBot="1">
      <c r="A66" s="87" t="s">
        <v>271</v>
      </c>
      <c r="B66" s="97" t="s">
        <v>273</v>
      </c>
      <c r="C66" s="50"/>
      <c r="D66" s="102"/>
    </row>
    <row r="67" spans="1:7" ht="18.75" customHeight="1" thickBot="1">
      <c r="A67" s="15">
        <v>8.1999999999999993</v>
      </c>
      <c r="B67" s="97" t="s">
        <v>275</v>
      </c>
      <c r="D67" s="38" t="str">
        <f>IF(C65="NI","NI",IF(C66&gt;0,C65/C66,"NA"))</f>
        <v>NI</v>
      </c>
      <c r="E67" s="8" t="s">
        <v>148</v>
      </c>
      <c r="F67" s="9" t="s">
        <v>149</v>
      </c>
      <c r="G67" s="10" t="s">
        <v>274</v>
      </c>
    </row>
    <row r="68" spans="1:7">
      <c r="A68" s="15"/>
      <c r="B68" s="104" t="s">
        <v>269</v>
      </c>
      <c r="C68" s="105"/>
      <c r="D68" s="105"/>
      <c r="E68" s="105"/>
      <c r="F68" s="105"/>
      <c r="G68" s="105"/>
    </row>
    <row r="69" spans="1:7" ht="14" thickBot="1">
      <c r="A69" s="101"/>
      <c r="B69" s="130" t="s">
        <v>159</v>
      </c>
      <c r="C69" s="117"/>
      <c r="D69" s="117"/>
      <c r="E69" s="117"/>
      <c r="F69" s="117"/>
      <c r="G69" s="117"/>
    </row>
    <row r="70" spans="1:7" ht="15" thickTop="1" thickBot="1">
      <c r="A70" s="15">
        <v>9</v>
      </c>
      <c r="B70" s="54" t="s">
        <v>116</v>
      </c>
      <c r="C70" s="52"/>
      <c r="D70" s="99"/>
      <c r="E70" s="99"/>
      <c r="F70" s="99"/>
      <c r="G70" s="99"/>
    </row>
    <row r="71" spans="1:7" ht="14" thickBot="1">
      <c r="A71" s="32" t="s">
        <v>211</v>
      </c>
      <c r="B71" s="102" t="s">
        <v>146</v>
      </c>
      <c r="C71" s="50" t="s">
        <v>57</v>
      </c>
    </row>
    <row r="72" spans="1:7" ht="27" thickBot="1">
      <c r="A72" s="32" t="s">
        <v>212</v>
      </c>
      <c r="B72" s="97" t="s">
        <v>205</v>
      </c>
      <c r="C72" s="50"/>
      <c r="D72" s="102"/>
    </row>
    <row r="73" spans="1:7" ht="27" thickBot="1">
      <c r="A73" s="15">
        <v>9.1</v>
      </c>
      <c r="B73" s="97" t="s">
        <v>158</v>
      </c>
      <c r="C73" s="49"/>
      <c r="D73" s="38" t="str">
        <f>IF(C71="NI","NI",IF(C72&gt;0,C71/C72,"NA"))</f>
        <v>NI</v>
      </c>
      <c r="E73" s="8" t="s">
        <v>215</v>
      </c>
      <c r="F73" s="9" t="s">
        <v>214</v>
      </c>
      <c r="G73" s="10" t="s">
        <v>213</v>
      </c>
    </row>
    <row r="74" spans="1:7" ht="31.5" customHeight="1" thickBot="1">
      <c r="A74" s="15"/>
      <c r="B74" s="109" t="s">
        <v>66</v>
      </c>
      <c r="C74" s="105"/>
      <c r="D74" s="105"/>
      <c r="E74" s="105"/>
      <c r="F74" s="105"/>
      <c r="G74" s="105"/>
    </row>
    <row r="75" spans="1:7" ht="14" thickBot="1">
      <c r="A75" s="32" t="s">
        <v>216</v>
      </c>
      <c r="B75" s="102" t="s">
        <v>105</v>
      </c>
      <c r="C75" s="50" t="s">
        <v>57</v>
      </c>
    </row>
    <row r="76" spans="1:7" ht="15.75" customHeight="1" thickBot="1">
      <c r="A76" s="32" t="s">
        <v>217</v>
      </c>
      <c r="B76" s="97" t="s">
        <v>156</v>
      </c>
      <c r="C76" s="50"/>
      <c r="D76" s="102"/>
    </row>
    <row r="77" spans="1:7" ht="27" thickBot="1">
      <c r="A77" s="15">
        <v>9.1999999999999993</v>
      </c>
      <c r="B77" s="97" t="s">
        <v>158</v>
      </c>
      <c r="C77" s="49"/>
      <c r="D77" s="38" t="str">
        <f>IF(C75="NI","NI",IF(C76&gt;0,C75/C76,"NA"))</f>
        <v>NI</v>
      </c>
      <c r="E77" s="8" t="s">
        <v>215</v>
      </c>
      <c r="F77" s="9" t="s">
        <v>214</v>
      </c>
      <c r="G77" s="10" t="s">
        <v>213</v>
      </c>
    </row>
    <row r="78" spans="1:7" ht="30" customHeight="1" thickBot="1">
      <c r="A78" s="15"/>
      <c r="B78" s="108" t="s">
        <v>218</v>
      </c>
      <c r="C78" s="105"/>
      <c r="D78" s="105"/>
      <c r="E78" s="105"/>
      <c r="F78" s="105"/>
      <c r="G78" s="105"/>
    </row>
    <row r="79" spans="1:7" ht="14" thickBot="1">
      <c r="A79" s="32" t="s">
        <v>64</v>
      </c>
      <c r="B79" s="102" t="s">
        <v>155</v>
      </c>
      <c r="C79" s="50" t="s">
        <v>57</v>
      </c>
    </row>
    <row r="80" spans="1:7" ht="15.75" customHeight="1" thickBot="1">
      <c r="A80" s="32" t="s">
        <v>65</v>
      </c>
      <c r="B80" s="97" t="s">
        <v>72</v>
      </c>
      <c r="C80" s="50"/>
      <c r="D80" s="102"/>
    </row>
    <row r="81" spans="1:7" ht="27" thickBot="1">
      <c r="A81" s="15">
        <v>9.3000000000000007</v>
      </c>
      <c r="B81" s="97" t="s">
        <v>158</v>
      </c>
      <c r="C81" s="49"/>
      <c r="D81" s="38" t="str">
        <f>IF(C79="NI","NI",IF(C80&gt;0,C79/C80,"NA"))</f>
        <v>NI</v>
      </c>
      <c r="E81" s="8" t="s">
        <v>215</v>
      </c>
      <c r="F81" s="9" t="s">
        <v>214</v>
      </c>
      <c r="G81" s="10" t="s">
        <v>213</v>
      </c>
    </row>
    <row r="82" spans="1:7" ht="30" customHeight="1" thickBot="1">
      <c r="A82" s="15"/>
      <c r="B82" s="107" t="s">
        <v>67</v>
      </c>
      <c r="C82" s="105"/>
      <c r="D82" s="105"/>
      <c r="E82" s="105"/>
      <c r="F82" s="105"/>
      <c r="G82" s="105"/>
    </row>
    <row r="83" spans="1:7" ht="14" thickBot="1">
      <c r="A83" s="32" t="s">
        <v>68</v>
      </c>
      <c r="B83" s="102" t="s">
        <v>70</v>
      </c>
      <c r="C83" s="50" t="s">
        <v>57</v>
      </c>
    </row>
    <row r="84" spans="1:7" ht="15" customHeight="1" thickBot="1">
      <c r="A84" s="32" t="s">
        <v>69</v>
      </c>
      <c r="B84" s="97" t="s">
        <v>71</v>
      </c>
      <c r="C84" s="50"/>
      <c r="D84" s="102"/>
    </row>
    <row r="85" spans="1:7" ht="33" customHeight="1" thickBot="1">
      <c r="A85" s="15">
        <v>9.4</v>
      </c>
      <c r="B85" s="97" t="s">
        <v>158</v>
      </c>
      <c r="C85" s="49"/>
      <c r="D85" s="38" t="str">
        <f>IF(C83="NI","NI",IF(C84&gt;0,C83/C84,"NA"))</f>
        <v>NI</v>
      </c>
      <c r="E85" s="8" t="s">
        <v>215</v>
      </c>
      <c r="F85" s="9" t="s">
        <v>214</v>
      </c>
      <c r="G85" s="10" t="s">
        <v>213</v>
      </c>
    </row>
    <row r="86" spans="1:7" ht="30" customHeight="1">
      <c r="A86" s="15"/>
      <c r="B86" s="106" t="s">
        <v>106</v>
      </c>
      <c r="C86" s="105"/>
      <c r="D86" s="105"/>
      <c r="E86" s="105"/>
      <c r="F86" s="105"/>
      <c r="G86" s="105"/>
    </row>
    <row r="87" spans="1:7" ht="14" thickBot="1">
      <c r="B87" s="104" t="s">
        <v>3</v>
      </c>
      <c r="C87" s="105"/>
      <c r="D87" s="105"/>
      <c r="E87" s="105"/>
      <c r="F87" s="105"/>
      <c r="G87" s="105"/>
    </row>
    <row r="88" spans="1:7" ht="27" thickBot="1">
      <c r="A88" s="15">
        <v>10</v>
      </c>
      <c r="B88" s="91" t="s">
        <v>49</v>
      </c>
      <c r="C88" s="50" t="str">
        <f>'Construction Safety'!B34</f>
        <v>NI</v>
      </c>
      <c r="D88" s="94" t="str">
        <f>IF(C88="NI","NI",C88/25*100)</f>
        <v>NI</v>
      </c>
    </row>
  </sheetData>
  <customSheetViews>
    <customSheetView guid="{5623D24C-F362-41C7-8FD6-8025996702C7}" showRuler="0">
      <selection activeCell="A14" sqref="A14:G14"/>
    </customSheetView>
  </customSheetViews>
  <mergeCells count="32">
    <mergeCell ref="B86:G86"/>
    <mergeCell ref="B87:G87"/>
    <mergeCell ref="B68:G68"/>
    <mergeCell ref="B69:G69"/>
    <mergeCell ref="B74:G74"/>
    <mergeCell ref="B78:G78"/>
    <mergeCell ref="B82:G82"/>
    <mergeCell ref="B56:G56"/>
    <mergeCell ref="B48:G48"/>
    <mergeCell ref="B49:G49"/>
    <mergeCell ref="B51:G51"/>
    <mergeCell ref="B52:G52"/>
    <mergeCell ref="B39:G39"/>
    <mergeCell ref="B40:G40"/>
    <mergeCell ref="B44:G44"/>
    <mergeCell ref="B29:G29"/>
    <mergeCell ref="B30:G30"/>
    <mergeCell ref="B34:G34"/>
    <mergeCell ref="B38:G38"/>
    <mergeCell ref="A2:A3"/>
    <mergeCell ref="B2:B3"/>
    <mergeCell ref="C2:C3"/>
    <mergeCell ref="D2:D3"/>
    <mergeCell ref="B11:G11"/>
    <mergeCell ref="B61:G61"/>
    <mergeCell ref="B54:G54"/>
    <mergeCell ref="D1:G1"/>
    <mergeCell ref="B12:G12"/>
    <mergeCell ref="B20:G20"/>
    <mergeCell ref="B60:G60"/>
    <mergeCell ref="B55:G55"/>
    <mergeCell ref="B25:G25"/>
  </mergeCells>
  <phoneticPr fontId="0" type="noConversion"/>
  <conditionalFormatting sqref="D50">
    <cfRule type="cellIs" dxfId="32" priority="4" stopIfTrue="1" operator="between">
      <formula>2</formula>
      <formula>8</formula>
    </cfRule>
    <cfRule type="cellIs" dxfId="31" priority="5" stopIfTrue="1" operator="greaterThan">
      <formula>8</formula>
    </cfRule>
    <cfRule type="cellIs" dxfId="30" priority="31" stopIfTrue="1" operator="lessThanOrEqual">
      <formula>2</formula>
    </cfRule>
  </conditionalFormatting>
  <conditionalFormatting sqref="D33 D37">
    <cfRule type="cellIs" dxfId="29" priority="6" stopIfTrue="1" operator="lessThanOrEqual">
      <formula>0.05</formula>
    </cfRule>
    <cfRule type="cellIs" dxfId="28" priority="7" stopIfTrue="1" operator="between">
      <formula>0.05001</formula>
      <formula>0.0759999</formula>
    </cfRule>
    <cfRule type="cellIs" dxfId="27" priority="8" stopIfTrue="1" operator="greaterThanOrEqual">
      <formula>0.076</formula>
    </cfRule>
  </conditionalFormatting>
  <conditionalFormatting sqref="D24 D28 D7 D10 D19 D81 D85 D16 D88">
    <cfRule type="cellIs" dxfId="26" priority="9" stopIfTrue="1" operator="between">
      <formula>0.001</formula>
      <formula>0.79</formula>
    </cfRule>
    <cfRule type="cellIs" dxfId="25" priority="10" stopIfTrue="1" operator="between">
      <formula>0.790001</formula>
      <formula>0.89</formula>
    </cfRule>
    <cfRule type="cellIs" dxfId="24" priority="11" stopIfTrue="1" operator="between">
      <formula>0.890001</formula>
      <formula>1</formula>
    </cfRule>
  </conditionalFormatting>
  <conditionalFormatting sqref="D43">
    <cfRule type="cellIs" dxfId="23" priority="12" stopIfTrue="1" operator="lessThanOrEqual">
      <formula>0.15</formula>
    </cfRule>
    <cfRule type="cellIs" dxfId="22" priority="13" stopIfTrue="1" operator="between">
      <formula>0.150001</formula>
      <formula>0.1999999</formula>
    </cfRule>
    <cfRule type="cellIs" dxfId="21" priority="14" stopIfTrue="1" operator="greaterThanOrEqual">
      <formula>0.2</formula>
    </cfRule>
  </conditionalFormatting>
  <conditionalFormatting sqref="D47">
    <cfRule type="cellIs" dxfId="20" priority="15" stopIfTrue="1" operator="lessThanOrEqual">
      <formula>0.15</formula>
    </cfRule>
    <cfRule type="cellIs" dxfId="19" priority="16" stopIfTrue="1" operator="between">
      <formula>0.1500001</formula>
      <formula>"0..199999999"</formula>
    </cfRule>
    <cfRule type="cellIs" dxfId="18" priority="17" stopIfTrue="1" operator="greaterThanOrEqual">
      <formula>0.2</formula>
    </cfRule>
  </conditionalFormatting>
  <conditionalFormatting sqref="D53">
    <cfRule type="cellIs" dxfId="17" priority="18" stopIfTrue="1" operator="lessThanOrEqual">
      <formula>1</formula>
    </cfRule>
    <cfRule type="cellIs" dxfId="16" priority="19" stopIfTrue="1" operator="between">
      <formula>1</formula>
      <formula>3</formula>
    </cfRule>
    <cfRule type="cellIs" dxfId="15" priority="20" stopIfTrue="1" operator="greaterThan">
      <formula>3</formula>
    </cfRule>
  </conditionalFormatting>
  <conditionalFormatting sqref="D59">
    <cfRule type="cellIs" dxfId="14" priority="21" stopIfTrue="1" operator="lessThan">
      <formula>0.9</formula>
    </cfRule>
    <cfRule type="cellIs" dxfId="13" priority="22" stopIfTrue="1" operator="between">
      <formula>0.9</formula>
      <formula>0.9500001</formula>
    </cfRule>
    <cfRule type="cellIs" dxfId="12" priority="23" stopIfTrue="1" operator="greaterThan">
      <formula>0.95</formula>
    </cfRule>
  </conditionalFormatting>
  <conditionalFormatting sqref="D64">
    <cfRule type="cellIs" dxfId="11" priority="24" stopIfTrue="1" operator="between">
      <formula>0.001</formula>
      <formula>0.35</formula>
    </cfRule>
    <cfRule type="cellIs" dxfId="10" priority="25" stopIfTrue="1" operator="between">
      <formula>0.349999</formula>
      <formula>0.5</formula>
    </cfRule>
    <cfRule type="cellIs" dxfId="9" priority="26" stopIfTrue="1" operator="greaterThan">
      <formula>0.5</formula>
    </cfRule>
  </conditionalFormatting>
  <conditionalFormatting sqref="D73">
    <cfRule type="cellIs" dxfId="8" priority="27" stopIfTrue="1" operator="lessThan">
      <formula>2.5</formula>
    </cfRule>
    <cfRule type="cellIs" dxfId="7" priority="28" stopIfTrue="1" operator="between">
      <formula>2.5</formula>
      <formula>4</formula>
    </cfRule>
    <cfRule type="cellIs" dxfId="6" priority="29" stopIfTrue="1" operator="greaterThan">
      <formula>4</formula>
    </cfRule>
  </conditionalFormatting>
  <conditionalFormatting sqref="D77">
    <cfRule type="cellIs" dxfId="5" priority="30" stopIfTrue="1" operator="lessThan">
      <formula>2.5</formula>
    </cfRule>
    <cfRule type="cellIs" dxfId="4" priority="31" stopIfTrue="1" operator="between">
      <formula>2.5</formula>
      <formula>4</formula>
    </cfRule>
    <cfRule type="cellIs" dxfId="3" priority="32" stopIfTrue="1" operator="greaterThanOrEqual">
      <formula>4</formula>
    </cfRule>
  </conditionalFormatting>
  <conditionalFormatting sqref="D67">
    <cfRule type="cellIs" dxfId="2" priority="1" stopIfTrue="1" operator="between">
      <formula>0</formula>
      <formula>0.79</formula>
    </cfRule>
    <cfRule type="cellIs" dxfId="1" priority="2" stopIfTrue="1" operator="between">
      <formula>0.8</formula>
      <formula>0.899999</formula>
    </cfRule>
    <cfRule type="cellIs" dxfId="0" priority="3" stopIfTrue="1" operator="greaterThan">
      <formula>0.9</formula>
    </cfRule>
  </conditionalFormatting>
  <pageMargins left="0.5" right="0.5" top="0.75" bottom="0.75" header="0.5" footer="0.5"/>
  <headerFooter>
    <oddHeader>&amp;C&amp;"Arial,Bold"&amp;14CoF Self Assessment Metrics_x000D_(&amp;A)</oddHeader>
  </headerFooter>
  <rowBreaks count="4" manualBreakCount="4">
    <brk id="25" max="6" man="1"/>
    <brk id="35" max="6" man="1"/>
    <brk id="51" max="6" man="1"/>
    <brk id="63" max="6"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36"/>
  <sheetViews>
    <sheetView zoomScale="150" workbookViewId="0">
      <selection activeCell="D21" sqref="D21"/>
    </sheetView>
  </sheetViews>
  <sheetFormatPr baseColWidth="10" defaultColWidth="8.85546875" defaultRowHeight="13" x14ac:dyDescent="0"/>
  <cols>
    <col min="1" max="1" width="83.7109375" customWidth="1"/>
    <col min="2" max="2" width="7.140625" customWidth="1"/>
    <col min="3" max="3" width="5.140625" customWidth="1"/>
  </cols>
  <sheetData>
    <row r="1" spans="1:3" ht="27" thickBot="1">
      <c r="A1" s="76" t="s">
        <v>4</v>
      </c>
      <c r="B1" s="132" t="s">
        <v>5</v>
      </c>
      <c r="C1" s="133"/>
    </row>
    <row r="2" spans="1:3" ht="14" thickBot="1">
      <c r="A2" s="77" t="s">
        <v>6</v>
      </c>
      <c r="B2" s="78"/>
      <c r="C2" s="78"/>
    </row>
    <row r="3" spans="1:3" ht="14" thickBot="1">
      <c r="A3" s="79" t="s">
        <v>7</v>
      </c>
      <c r="B3" s="78" t="s">
        <v>8</v>
      </c>
      <c r="C3" s="78" t="s">
        <v>9</v>
      </c>
    </row>
    <row r="4" spans="1:3" ht="14" thickBot="1">
      <c r="A4" s="79" t="s">
        <v>10</v>
      </c>
      <c r="B4" s="78" t="s">
        <v>8</v>
      </c>
      <c r="C4" s="78" t="s">
        <v>9</v>
      </c>
    </row>
    <row r="5" spans="1:3" ht="14" thickBot="1">
      <c r="A5" s="77" t="s">
        <v>11</v>
      </c>
      <c r="B5" s="78"/>
      <c r="C5" s="78"/>
    </row>
    <row r="6" spans="1:3" ht="14" thickBot="1">
      <c r="A6" s="79" t="s">
        <v>17</v>
      </c>
      <c r="B6" s="80" t="s">
        <v>8</v>
      </c>
      <c r="C6" s="80" t="s">
        <v>9</v>
      </c>
    </row>
    <row r="7" spans="1:3" ht="14" thickBot="1">
      <c r="A7" s="79" t="s">
        <v>52</v>
      </c>
      <c r="B7" s="80" t="s">
        <v>8</v>
      </c>
      <c r="C7" s="80" t="s">
        <v>9</v>
      </c>
    </row>
    <row r="8" spans="1:3" ht="14" thickBot="1">
      <c r="A8" s="79" t="s">
        <v>18</v>
      </c>
      <c r="B8" s="78" t="s">
        <v>8</v>
      </c>
      <c r="C8" s="78" t="s">
        <v>9</v>
      </c>
    </row>
    <row r="9" spans="1:3" ht="14" thickBot="1">
      <c r="A9" s="79" t="s">
        <v>19</v>
      </c>
      <c r="B9" s="78" t="s">
        <v>8</v>
      </c>
      <c r="C9" s="78" t="s">
        <v>9</v>
      </c>
    </row>
    <row r="10" spans="1:3" ht="14" thickBot="1">
      <c r="A10" s="79" t="s">
        <v>22</v>
      </c>
      <c r="B10" s="80" t="s">
        <v>8</v>
      </c>
      <c r="C10" s="80" t="s">
        <v>9</v>
      </c>
    </row>
    <row r="11" spans="1:3" ht="14" thickBot="1">
      <c r="A11" s="77" t="s">
        <v>23</v>
      </c>
      <c r="B11" s="78"/>
      <c r="C11" s="78"/>
    </row>
    <row r="12" spans="1:3" ht="14" thickBot="1">
      <c r="A12" s="79" t="s">
        <v>73</v>
      </c>
      <c r="B12" s="80" t="s">
        <v>8</v>
      </c>
      <c r="C12" s="80" t="s">
        <v>9</v>
      </c>
    </row>
    <row r="13" spans="1:3" ht="14" thickBot="1">
      <c r="A13" s="79" t="s">
        <v>74</v>
      </c>
      <c r="B13" s="80" t="s">
        <v>8</v>
      </c>
      <c r="C13" s="80" t="s">
        <v>9</v>
      </c>
    </row>
    <row r="14" spans="1:3" ht="14" thickBot="1">
      <c r="A14" s="79" t="s">
        <v>75</v>
      </c>
      <c r="B14" s="80" t="s">
        <v>8</v>
      </c>
      <c r="C14" s="80" t="s">
        <v>9</v>
      </c>
    </row>
    <row r="15" spans="1:3" ht="14" thickBot="1">
      <c r="A15" s="79" t="s">
        <v>76</v>
      </c>
      <c r="B15" s="80" t="s">
        <v>8</v>
      </c>
      <c r="C15" s="80" t="s">
        <v>9</v>
      </c>
    </row>
    <row r="16" spans="1:3" ht="27" thickBot="1">
      <c r="A16" s="79" t="s">
        <v>77</v>
      </c>
      <c r="B16" s="80" t="s">
        <v>8</v>
      </c>
      <c r="C16" s="80" t="s">
        <v>9</v>
      </c>
    </row>
    <row r="17" spans="1:3" ht="14" thickBot="1">
      <c r="A17" s="77" t="s">
        <v>78</v>
      </c>
      <c r="B17" s="78"/>
      <c r="C17" s="78"/>
    </row>
    <row r="18" spans="1:3" ht="14" thickBot="1">
      <c r="A18" s="79" t="s">
        <v>79</v>
      </c>
      <c r="B18" s="78"/>
      <c r="C18" s="78"/>
    </row>
    <row r="19" spans="1:3" ht="14" thickBot="1">
      <c r="A19" s="79" t="s">
        <v>197</v>
      </c>
      <c r="B19" s="80" t="s">
        <v>8</v>
      </c>
      <c r="C19" s="80" t="s">
        <v>9</v>
      </c>
    </row>
    <row r="20" spans="1:3" ht="14" thickBot="1">
      <c r="A20" s="79" t="s">
        <v>80</v>
      </c>
      <c r="B20" s="80" t="s">
        <v>8</v>
      </c>
      <c r="C20" s="80" t="s">
        <v>9</v>
      </c>
    </row>
    <row r="21" spans="1:3" ht="14" thickBot="1">
      <c r="A21" s="103" t="s">
        <v>266</v>
      </c>
      <c r="B21" s="80" t="s">
        <v>8</v>
      </c>
      <c r="C21" s="80" t="s">
        <v>9</v>
      </c>
    </row>
    <row r="22" spans="1:3" ht="14" thickBot="1">
      <c r="A22" s="77" t="s">
        <v>24</v>
      </c>
      <c r="B22" s="78"/>
      <c r="C22" s="78"/>
    </row>
    <row r="23" spans="1:3" ht="14" thickBot="1">
      <c r="A23" s="79" t="s">
        <v>25</v>
      </c>
      <c r="B23" s="80" t="s">
        <v>8</v>
      </c>
      <c r="C23" s="80" t="s">
        <v>9</v>
      </c>
    </row>
    <row r="24" spans="1:3" ht="14" thickBot="1">
      <c r="A24" s="79" t="s">
        <v>26</v>
      </c>
      <c r="B24" s="80" t="s">
        <v>8</v>
      </c>
      <c r="C24" s="80" t="s">
        <v>9</v>
      </c>
    </row>
    <row r="25" spans="1:3" ht="14" thickBot="1">
      <c r="A25" s="79" t="s">
        <v>27</v>
      </c>
      <c r="B25" s="80" t="s">
        <v>8</v>
      </c>
      <c r="C25" s="80" t="s">
        <v>9</v>
      </c>
    </row>
    <row r="26" spans="1:3" ht="14" thickBot="1">
      <c r="A26" s="79" t="s">
        <v>40</v>
      </c>
      <c r="B26" s="80" t="s">
        <v>8</v>
      </c>
      <c r="C26" s="80" t="s">
        <v>9</v>
      </c>
    </row>
    <row r="27" spans="1:3" ht="14" thickBot="1">
      <c r="A27" s="79" t="s">
        <v>41</v>
      </c>
      <c r="B27" s="80" t="s">
        <v>8</v>
      </c>
      <c r="C27" s="80" t="s">
        <v>9</v>
      </c>
    </row>
    <row r="28" spans="1:3" ht="14" thickBot="1">
      <c r="A28" s="77" t="s">
        <v>42</v>
      </c>
      <c r="B28" s="78"/>
      <c r="C28" s="78"/>
    </row>
    <row r="29" spans="1:3" ht="14" thickBot="1">
      <c r="A29" s="79" t="s">
        <v>43</v>
      </c>
      <c r="B29" s="80" t="s">
        <v>8</v>
      </c>
      <c r="C29" s="80" t="s">
        <v>9</v>
      </c>
    </row>
    <row r="30" spans="1:3" ht="14" thickBot="1">
      <c r="A30" s="79" t="s">
        <v>44</v>
      </c>
      <c r="B30" s="80" t="s">
        <v>8</v>
      </c>
      <c r="C30" s="80" t="s">
        <v>9</v>
      </c>
    </row>
    <row r="31" spans="1:3" ht="14" thickBot="1">
      <c r="A31" s="79" t="s">
        <v>45</v>
      </c>
      <c r="B31" s="80" t="s">
        <v>8</v>
      </c>
      <c r="C31" s="80" t="s">
        <v>9</v>
      </c>
    </row>
    <row r="32" spans="1:3" ht="14" thickBot="1">
      <c r="A32" s="79" t="s">
        <v>46</v>
      </c>
      <c r="B32" s="80" t="s">
        <v>8</v>
      </c>
      <c r="C32" s="80" t="s">
        <v>9</v>
      </c>
    </row>
    <row r="33" spans="1:3" ht="14" thickBot="1">
      <c r="A33" s="79" t="s">
        <v>47</v>
      </c>
      <c r="B33" s="80" t="s">
        <v>8</v>
      </c>
      <c r="C33" s="80" t="s">
        <v>9</v>
      </c>
    </row>
    <row r="34" spans="1:3" ht="16" thickBot="1">
      <c r="A34" s="81" t="s">
        <v>48</v>
      </c>
      <c r="B34" s="13" t="s">
        <v>50</v>
      </c>
    </row>
    <row r="35" spans="1:3" ht="15">
      <c r="A35" s="81" t="s">
        <v>53</v>
      </c>
      <c r="B35" s="92" t="str">
        <f>IF(B34="NI","NI",B34/25)</f>
        <v>NI</v>
      </c>
    </row>
    <row r="36" spans="1:3" ht="36.75" customHeight="1">
      <c r="A36" s="17" t="s">
        <v>51</v>
      </c>
    </row>
  </sheetData>
  <mergeCells count="1">
    <mergeCell ref="B1:C1"/>
  </mergeCells>
  <phoneticPr fontId="8" type="noConversion"/>
  <pageMargins left="0.51" right="0.16" top="0.83" bottom="0.17" header="0.5" footer="0.17"/>
  <headerFooter>
    <oddHeader>&amp;C&amp;"Arial,Bold"&amp;14CoF Self Assessment Metrics_x000D_(&amp;A)</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zoomScale="150" workbookViewId="0">
      <selection activeCell="D22" sqref="D22"/>
    </sheetView>
  </sheetViews>
  <sheetFormatPr baseColWidth="10" defaultColWidth="8.85546875" defaultRowHeight="13" x14ac:dyDescent="0"/>
  <cols>
    <col min="1" max="1" width="5.28515625" customWidth="1"/>
    <col min="2" max="2" width="48.42578125" customWidth="1"/>
    <col min="3" max="3" width="12" customWidth="1"/>
    <col min="4" max="4" width="9.140625" customWidth="1"/>
  </cols>
  <sheetData>
    <row r="1" spans="1:7" ht="48.75" customHeight="1" thickBot="1">
      <c r="A1" s="69" t="s">
        <v>109</v>
      </c>
      <c r="B1" s="69" t="s">
        <v>110</v>
      </c>
      <c r="C1" s="70" t="s">
        <v>199</v>
      </c>
      <c r="D1" s="70" t="s">
        <v>83</v>
      </c>
      <c r="E1" s="72"/>
      <c r="F1" s="72"/>
      <c r="G1" s="72"/>
    </row>
    <row r="2" spans="1:7" ht="14" thickBot="1">
      <c r="A2" s="69">
        <v>1.1000000000000001</v>
      </c>
      <c r="B2" s="71" t="s">
        <v>126</v>
      </c>
      <c r="C2" s="68" t="str">
        <f>'Institutional Metric'!D7</f>
        <v>NI</v>
      </c>
      <c r="D2" s="68" t="str">
        <f>'Program Direct Metric'!D7</f>
        <v>NI</v>
      </c>
      <c r="E2" s="59" t="s">
        <v>148</v>
      </c>
      <c r="F2" s="60" t="s">
        <v>149</v>
      </c>
      <c r="G2" s="61" t="s">
        <v>150</v>
      </c>
    </row>
    <row r="3" spans="1:7" ht="14" thickBot="1">
      <c r="A3" s="69">
        <v>1.2</v>
      </c>
      <c r="B3" s="67" t="s">
        <v>196</v>
      </c>
      <c r="C3" s="58" t="str">
        <f>'Institutional Metric'!D10</f>
        <v>NI</v>
      </c>
      <c r="D3" s="58" t="str">
        <f>'Program Direct Metric'!D10</f>
        <v>NI</v>
      </c>
      <c r="E3" s="62" t="str">
        <f>'Institutional Metric'!E10:G10</f>
        <v>&lt; .79</v>
      </c>
      <c r="F3" s="63" t="str">
        <f>'Institutional Metric'!F10:H10</f>
        <v>.80 - .89</v>
      </c>
      <c r="G3" s="64" t="str">
        <f>'Institutional Metric'!G10:I10</f>
        <v>.90 - 1.00</v>
      </c>
    </row>
    <row r="4" spans="1:7" ht="14" thickBot="1">
      <c r="A4" s="69">
        <v>2.1</v>
      </c>
      <c r="B4" s="67" t="s">
        <v>195</v>
      </c>
      <c r="C4" s="58" t="str">
        <f>'Institutional Metric'!D16</f>
        <v>NI</v>
      </c>
      <c r="D4" s="58" t="str">
        <f>'Program Direct Metric'!D16</f>
        <v>NI</v>
      </c>
      <c r="E4" s="62" t="str">
        <f>'Institutional Metric'!E16</f>
        <v>&lt; .79</v>
      </c>
      <c r="F4" s="63" t="str">
        <f>'Institutional Metric'!F16</f>
        <v>.80 - .89</v>
      </c>
      <c r="G4" s="64" t="str">
        <f>'Institutional Metric'!G16</f>
        <v>.90 - 1.00</v>
      </c>
    </row>
    <row r="5" spans="1:7" ht="14" thickBot="1">
      <c r="A5" s="69">
        <v>2.2000000000000002</v>
      </c>
      <c r="B5" s="67" t="s">
        <v>118</v>
      </c>
      <c r="C5" s="58" t="str">
        <f>'Institutional Metric'!D19</f>
        <v>NI</v>
      </c>
      <c r="D5" s="58" t="str">
        <f>'Program Direct Metric'!D19</f>
        <v>NI</v>
      </c>
      <c r="E5" s="62" t="str">
        <f>'Institutional Metric'!E19</f>
        <v>&lt; .79</v>
      </c>
      <c r="F5" s="63" t="str">
        <f>'Institutional Metric'!F19</f>
        <v>.80 - .89</v>
      </c>
      <c r="G5" s="64" t="str">
        <f>'Institutional Metric'!G19</f>
        <v>.90 - 1.00</v>
      </c>
    </row>
    <row r="6" spans="1:7" ht="14" thickBot="1">
      <c r="A6" s="69">
        <v>3.1</v>
      </c>
      <c r="B6" s="67" t="s">
        <v>20</v>
      </c>
      <c r="C6" s="58" t="str">
        <f>'Institutional Metric'!D24</f>
        <v>NI</v>
      </c>
      <c r="D6" s="58" t="str">
        <f>'Program Direct Metric'!D24</f>
        <v>NI</v>
      </c>
      <c r="E6" s="62" t="str">
        <f>'Institutional Metric'!E24</f>
        <v>&lt;.69</v>
      </c>
      <c r="F6" s="63" t="str">
        <f>'Institutional Metric'!F24</f>
        <v>.70 - .84</v>
      </c>
      <c r="G6" s="64" t="str">
        <f>'Institutional Metric'!G24</f>
        <v>.85 - 1.00</v>
      </c>
    </row>
    <row r="7" spans="1:7" ht="14" thickBot="1">
      <c r="A7" s="69">
        <v>3.2</v>
      </c>
      <c r="B7" s="67" t="s">
        <v>21</v>
      </c>
      <c r="C7" s="58" t="str">
        <f>'Institutional Metric'!D28</f>
        <v>NI</v>
      </c>
      <c r="D7" s="58" t="str">
        <f>'Program Direct Metric'!D28</f>
        <v>NI</v>
      </c>
      <c r="E7" s="62" t="str">
        <f>'Institutional Metric'!E28</f>
        <v>&lt; .79</v>
      </c>
      <c r="F7" s="63" t="str">
        <f>'Institutional Metric'!F28</f>
        <v>.80 - .89</v>
      </c>
      <c r="G7" s="64" t="str">
        <f>'Institutional Metric'!G28</f>
        <v>.90 - 1.00</v>
      </c>
    </row>
    <row r="8" spans="1:7" ht="14" thickBot="1">
      <c r="A8" s="69">
        <v>4.0999999999999996</v>
      </c>
      <c r="B8" s="67" t="s">
        <v>127</v>
      </c>
      <c r="C8" s="65" t="str">
        <f>'Institutional Metric'!D33</f>
        <v>NI</v>
      </c>
      <c r="D8" s="58" t="str">
        <f>'Program Direct Metric'!D33</f>
        <v>NI</v>
      </c>
      <c r="E8" s="62" t="str">
        <f>'Institutional Metric'!E33</f>
        <v>&gt; .076</v>
      </c>
      <c r="F8" s="63" t="str">
        <f>'Institutional Metric'!F33</f>
        <v>.051-.075</v>
      </c>
      <c r="G8" s="64" t="str">
        <f>'Institutional Metric'!G33</f>
        <v>&lt; .05</v>
      </c>
    </row>
    <row r="9" spans="1:7" ht="14" thickBot="1">
      <c r="A9" s="69">
        <v>4.2</v>
      </c>
      <c r="B9" s="67" t="s">
        <v>128</v>
      </c>
      <c r="C9" s="58" t="str">
        <f>'Institutional Metric'!D37</f>
        <v>NI</v>
      </c>
      <c r="D9" s="58" t="str">
        <f>'Program Direct Metric'!D37</f>
        <v>NI</v>
      </c>
      <c r="E9" s="62" t="str">
        <f>'Institutional Metric'!E37</f>
        <v>&gt; .076</v>
      </c>
      <c r="F9" s="63" t="str">
        <f>'Institutional Metric'!F37</f>
        <v>.051-.075</v>
      </c>
      <c r="G9" s="64" t="str">
        <f>'Institutional Metric'!G37</f>
        <v>&lt; .05</v>
      </c>
    </row>
    <row r="10" spans="1:7" ht="14" thickBot="1">
      <c r="A10" s="69">
        <v>5.0999999999999996</v>
      </c>
      <c r="B10" s="67" t="s">
        <v>81</v>
      </c>
      <c r="C10" s="57" t="str">
        <f>'Institutional Metric'!D43</f>
        <v>NI</v>
      </c>
      <c r="D10" s="65" t="str">
        <f>'Program Direct Metric'!D43</f>
        <v>NI</v>
      </c>
      <c r="E10" s="62" t="str">
        <f>'Institutional Metric'!E43</f>
        <v>&gt; .20</v>
      </c>
      <c r="F10" s="63" t="str">
        <f>'Institutional Metric'!F43</f>
        <v>.16 - .20</v>
      </c>
      <c r="G10" s="64" t="str">
        <f>'Institutional Metric'!G43</f>
        <v>&lt; .15</v>
      </c>
    </row>
    <row r="11" spans="1:7" ht="14" thickBot="1">
      <c r="A11" s="69">
        <v>5.2</v>
      </c>
      <c r="B11" s="67" t="s">
        <v>82</v>
      </c>
      <c r="C11" s="57" t="str">
        <f>'Institutional Metric'!D47</f>
        <v>NI</v>
      </c>
      <c r="D11" s="65" t="str">
        <f>'Program Direct Metric'!D47</f>
        <v>NI</v>
      </c>
      <c r="E11" s="62" t="str">
        <f>'Institutional Metric'!E47</f>
        <v>&gt; .20</v>
      </c>
      <c r="F11" s="63" t="str">
        <f>'Institutional Metric'!F47</f>
        <v>.16 - .20</v>
      </c>
      <c r="G11" s="64" t="str">
        <f>'Institutional Metric'!G47</f>
        <v>&lt; .15</v>
      </c>
    </row>
    <row r="12" spans="1:7" ht="14" thickBot="1">
      <c r="A12" s="69">
        <v>6.1</v>
      </c>
      <c r="B12" s="67" t="s">
        <v>28</v>
      </c>
      <c r="C12" s="66" t="str">
        <f>'Institutional Metric'!D50</f>
        <v>NI</v>
      </c>
      <c r="D12" s="66" t="str">
        <f>'Program Direct Metric'!D50</f>
        <v>NI</v>
      </c>
      <c r="E12" s="62" t="str">
        <f>'Institutional Metric'!E50</f>
        <v>&gt; 8.0</v>
      </c>
      <c r="F12" s="63" t="str">
        <f>'Institutional Metric'!F50</f>
        <v>&gt; 2 ≤ 8.0</v>
      </c>
      <c r="G12" s="64" t="str">
        <f>'Institutional Metric'!G50</f>
        <v>≤ 2.0</v>
      </c>
    </row>
    <row r="13" spans="1:7" ht="14" thickBot="1">
      <c r="A13" s="69">
        <v>6.2</v>
      </c>
      <c r="B13" s="67" t="s">
        <v>29</v>
      </c>
      <c r="C13" s="66" t="str">
        <f>'Institutional Metric'!D53</f>
        <v>NI</v>
      </c>
      <c r="D13" s="66" t="str">
        <f>'Program Direct Metric'!D53</f>
        <v>NI</v>
      </c>
      <c r="E13" s="62" t="str">
        <f>'Institutional Metric'!E53</f>
        <v>&gt; 3.0</v>
      </c>
      <c r="F13" s="63" t="str">
        <f>'Institutional Metric'!F53</f>
        <v>&gt; 1 ≤ 3.0</v>
      </c>
      <c r="G13" s="64" t="str">
        <f>'Institutional Metric'!G53</f>
        <v>≤ 1.0</v>
      </c>
    </row>
    <row r="14" spans="1:7" ht="14" thickBot="1">
      <c r="A14" s="69">
        <v>7.1</v>
      </c>
      <c r="B14" s="67" t="s">
        <v>30</v>
      </c>
      <c r="C14" s="58" t="str">
        <f>'Institutional Metric'!D59</f>
        <v>NI</v>
      </c>
      <c r="D14" s="58" t="str">
        <f>'Program Direct Metric'!D59</f>
        <v>NI</v>
      </c>
      <c r="E14" s="62" t="str">
        <f>'Institutional Metric'!E59</f>
        <v>&lt;.9</v>
      </c>
      <c r="F14" s="63" t="str">
        <f>'Institutional Metric'!F59</f>
        <v>.9 - .95</v>
      </c>
      <c r="G14" s="64" t="str">
        <f>'Institutional Metric'!G59</f>
        <v>&gt; 95</v>
      </c>
    </row>
    <row r="15" spans="1:7" ht="14" thickBot="1">
      <c r="A15" s="69">
        <v>8.1</v>
      </c>
      <c r="B15" s="67" t="s">
        <v>31</v>
      </c>
      <c r="C15" s="58" t="str">
        <f>'Institutional Metric'!D64</f>
        <v>NI</v>
      </c>
      <c r="D15" s="58" t="str">
        <f>'Program Direct Metric'!D64</f>
        <v>NI</v>
      </c>
      <c r="E15" s="62" t="str">
        <f>'Institutional Metric'!E64</f>
        <v>&lt; .35</v>
      </c>
      <c r="F15" s="63" t="str">
        <f>'Institutional Metric'!F64</f>
        <v>.35 - .49</v>
      </c>
      <c r="G15" s="64" t="str">
        <f>'Institutional Metric'!G64</f>
        <v>&gt; .50</v>
      </c>
    </row>
    <row r="16" spans="1:7" ht="14" thickBot="1">
      <c r="A16" s="69">
        <v>8.1999999999999993</v>
      </c>
      <c r="B16" s="67" t="s">
        <v>276</v>
      </c>
      <c r="C16" s="58" t="str">
        <f>'Institutional Metric'!D67</f>
        <v>NI</v>
      </c>
      <c r="D16" s="58" t="str">
        <f>'Program Direct Metric'!D67</f>
        <v>NI</v>
      </c>
      <c r="E16" s="62" t="str">
        <f>'Institutional Metric'!E37</f>
        <v>&gt; .076</v>
      </c>
      <c r="F16" s="63" t="str">
        <f>'Institutional Metric'!F37</f>
        <v>.051-.075</v>
      </c>
      <c r="G16" s="64" t="str">
        <f>'Institutional Metric'!G37</f>
        <v>&lt; .05</v>
      </c>
    </row>
    <row r="17" spans="1:8" ht="14" thickBot="1">
      <c r="A17" s="69">
        <v>9.1</v>
      </c>
      <c r="B17" s="67" t="s">
        <v>32</v>
      </c>
      <c r="C17" s="57" t="str">
        <f>'Institutional Metric'!D73</f>
        <v>NI</v>
      </c>
      <c r="D17" s="58">
        <f>'Program Direct Metric'!D71</f>
        <v>0</v>
      </c>
      <c r="E17" s="62" t="str">
        <f>'Institutional Metric'!E73</f>
        <v>&lt;2.5</v>
      </c>
      <c r="F17" s="63" t="str">
        <f>'Institutional Metric'!F73</f>
        <v>2.5 - 4</v>
      </c>
      <c r="G17" s="64" t="str">
        <f>'Institutional Metric'!G73</f>
        <v>&gt; 4</v>
      </c>
    </row>
    <row r="18" spans="1:8" ht="14" thickBot="1">
      <c r="A18" s="69">
        <v>9.1999999999999993</v>
      </c>
      <c r="B18" s="67" t="s">
        <v>33</v>
      </c>
      <c r="C18" s="57" t="str">
        <f>'Institutional Metric'!D77</f>
        <v>NI</v>
      </c>
      <c r="D18" s="58">
        <f>'Program Direct Metric'!D75</f>
        <v>0</v>
      </c>
      <c r="E18" s="62" t="str">
        <f>'Institutional Metric'!E77</f>
        <v>&lt;2.5</v>
      </c>
      <c r="F18" s="63" t="str">
        <f>'Institutional Metric'!F77</f>
        <v>2.5 - 4</v>
      </c>
      <c r="G18" s="64" t="str">
        <f>'Institutional Metric'!G77</f>
        <v>&gt; 4</v>
      </c>
    </row>
    <row r="19" spans="1:8" ht="14" thickBot="1">
      <c r="A19" s="69">
        <v>9.3000000000000007</v>
      </c>
      <c r="B19" s="67" t="s">
        <v>34</v>
      </c>
      <c r="C19" s="57" t="str">
        <f>'Institutional Metric'!D81</f>
        <v>NI</v>
      </c>
      <c r="D19" s="58">
        <f>'Program Direct Metric'!D79</f>
        <v>0</v>
      </c>
      <c r="E19" s="62" t="str">
        <f>'Institutional Metric'!E81</f>
        <v>&lt;2.5</v>
      </c>
      <c r="F19" s="63" t="str">
        <f>'Institutional Metric'!F81</f>
        <v>2.5 - 4</v>
      </c>
      <c r="G19" s="64" t="str">
        <f>'Institutional Metric'!G81</f>
        <v>&gt; 4</v>
      </c>
    </row>
    <row r="20" spans="1:8" ht="14" thickBot="1">
      <c r="A20" s="69">
        <v>9.4</v>
      </c>
      <c r="B20" s="67" t="s">
        <v>35</v>
      </c>
      <c r="C20" s="57" t="str">
        <f>'Institutional Metric'!D85</f>
        <v>NI</v>
      </c>
      <c r="D20" s="58">
        <f>'Program Direct Metric'!D83</f>
        <v>0</v>
      </c>
      <c r="E20" s="62" t="str">
        <f>'Institutional Metric'!E85</f>
        <v>&lt;2.5</v>
      </c>
      <c r="F20" s="63" t="str">
        <f>'Institutional Metric'!F85</f>
        <v>2.5 - 4</v>
      </c>
      <c r="G20" s="64" t="str">
        <f>'Institutional Metric'!G85</f>
        <v>&gt; 4</v>
      </c>
    </row>
    <row r="21" spans="1:8" ht="14" thickBot="1">
      <c r="A21" s="69">
        <v>10</v>
      </c>
      <c r="B21" s="67" t="s">
        <v>54</v>
      </c>
      <c r="C21" s="84" t="str">
        <f>'Construction Safety'!B35</f>
        <v>NI</v>
      </c>
      <c r="D21" s="83"/>
      <c r="E21" s="82"/>
      <c r="F21" s="82"/>
      <c r="G21" s="82"/>
    </row>
    <row r="23" spans="1:8">
      <c r="A23" s="55" t="s">
        <v>58</v>
      </c>
      <c r="B23" s="56"/>
      <c r="C23" s="56"/>
      <c r="D23" s="56"/>
      <c r="E23" s="56"/>
      <c r="F23" s="56"/>
      <c r="G23" s="56"/>
      <c r="H23" s="56"/>
    </row>
    <row r="24" spans="1:8">
      <c r="A24" t="s">
        <v>117</v>
      </c>
    </row>
    <row r="25" spans="1:8">
      <c r="A25" t="s">
        <v>59</v>
      </c>
    </row>
    <row r="26" spans="1:8">
      <c r="A26" t="s">
        <v>36</v>
      </c>
    </row>
  </sheetData>
  <customSheetViews>
    <customSheetView guid="{5623D24C-F362-41C7-8FD6-8025996702C7}" showRuler="0">
      <selection activeCell="B14" sqref="B14:G14"/>
    </customSheetView>
  </customSheetViews>
  <phoneticPr fontId="8" type="noConversion"/>
  <printOptions horizontalCentered="1"/>
  <pageMargins left="0.75" right="0.75" top="1" bottom="0.8" header="0.5" footer="0.5"/>
  <pageSetup orientation="portrait" horizontalDpi="4294967292" verticalDpi="4294967292"/>
  <headerFooter>
    <oddHeader>&amp;C&amp;"Arial,Bold"&amp;14&amp;A</oddHeader>
    <oddFooter>&amp;L&amp;F&amp;R&amp;D</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G37"/>
  <sheetViews>
    <sheetView zoomScale="150" workbookViewId="0">
      <selection activeCell="D11" sqref="D11"/>
    </sheetView>
  </sheetViews>
  <sheetFormatPr baseColWidth="10" defaultColWidth="8.85546875" defaultRowHeight="13" x14ac:dyDescent="0"/>
  <cols>
    <col min="1" max="1" width="5.140625" customWidth="1"/>
    <col min="2" max="2" width="13.140625" customWidth="1"/>
    <col min="3" max="3" width="11.28515625" customWidth="1"/>
    <col min="4" max="4" width="29.28515625" customWidth="1"/>
    <col min="5" max="5" width="11.85546875" customWidth="1"/>
    <col min="6" max="6" width="13" customWidth="1"/>
  </cols>
  <sheetData>
    <row r="1" spans="1:7" ht="14" thickBot="1">
      <c r="A1" s="135" t="s">
        <v>240</v>
      </c>
      <c r="B1" s="136"/>
      <c r="C1" s="137"/>
      <c r="D1" s="138"/>
      <c r="E1" s="138"/>
      <c r="F1" s="139"/>
    </row>
    <row r="2" spans="1:7" ht="14" thickBot="1">
      <c r="A2" s="135" t="s">
        <v>227</v>
      </c>
      <c r="B2" s="136"/>
      <c r="C2" s="137"/>
      <c r="D2" s="138"/>
      <c r="E2" s="138"/>
      <c r="F2" s="139"/>
    </row>
    <row r="3" spans="1:7" ht="14" thickBot="1">
      <c r="A3" s="135" t="s">
        <v>222</v>
      </c>
      <c r="B3" s="136"/>
      <c r="C3" s="140"/>
      <c r="D3" s="141"/>
      <c r="E3" s="141"/>
      <c r="F3" s="139"/>
    </row>
    <row r="4" spans="1:7" ht="14" thickBot="1">
      <c r="A4" s="135" t="s">
        <v>204</v>
      </c>
      <c r="B4" s="136"/>
      <c r="C4" s="140"/>
      <c r="D4" s="141"/>
      <c r="E4" s="141"/>
      <c r="F4" s="139"/>
    </row>
    <row r="5" spans="1:7" ht="14" thickBot="1">
      <c r="A5" s="135" t="s">
        <v>223</v>
      </c>
      <c r="B5" s="136"/>
      <c r="C5" s="137"/>
      <c r="D5" s="138"/>
      <c r="E5" s="138"/>
      <c r="F5" s="139"/>
    </row>
    <row r="6" spans="1:7" ht="14" thickBot="1">
      <c r="A6" s="135" t="s">
        <v>202</v>
      </c>
      <c r="B6" s="136"/>
      <c r="C6" s="137"/>
      <c r="D6" s="138"/>
      <c r="E6" s="138"/>
      <c r="F6" s="139"/>
      <c r="G6" s="17"/>
    </row>
    <row r="7" spans="1:7" ht="48.75" customHeight="1" thickBot="1">
      <c r="A7" s="135" t="s">
        <v>221</v>
      </c>
      <c r="B7" s="136"/>
      <c r="C7" s="137"/>
      <c r="D7" s="138"/>
      <c r="E7" s="138"/>
      <c r="F7" s="139"/>
      <c r="G7" s="17"/>
    </row>
    <row r="8" spans="1:7" ht="14" thickBot="1">
      <c r="A8" s="135" t="s">
        <v>203</v>
      </c>
      <c r="B8" s="136"/>
      <c r="C8" s="137"/>
      <c r="D8" s="138"/>
      <c r="E8" s="138"/>
      <c r="F8" s="139"/>
      <c r="G8" s="17"/>
    </row>
    <row r="9" spans="1:7" ht="29.25" customHeight="1">
      <c r="A9" s="143" t="s">
        <v>60</v>
      </c>
      <c r="B9" s="143"/>
      <c r="C9" s="143"/>
      <c r="D9" s="143"/>
      <c r="E9" s="143"/>
      <c r="F9" s="143"/>
      <c r="G9" s="17"/>
    </row>
    <row r="10" spans="1:7" ht="14.25" customHeight="1" thickBot="1">
      <c r="A10" s="143" t="s">
        <v>61</v>
      </c>
      <c r="B10" s="143"/>
      <c r="C10" s="143"/>
      <c r="D10" s="143"/>
      <c r="E10" s="143"/>
      <c r="F10" s="143"/>
      <c r="G10" s="17"/>
    </row>
    <row r="11" spans="1:7" ht="14" thickBot="1">
      <c r="A11" s="135" t="s">
        <v>219</v>
      </c>
      <c r="B11" s="136"/>
      <c r="C11" s="4"/>
      <c r="E11" s="19" t="s">
        <v>224</v>
      </c>
      <c r="F11" s="4"/>
    </row>
    <row r="12" spans="1:7" ht="14" thickBot="1">
      <c r="A12" s="135" t="s">
        <v>141</v>
      </c>
      <c r="B12" s="136"/>
      <c r="C12" s="4"/>
      <c r="E12" s="19" t="s">
        <v>220</v>
      </c>
      <c r="F12" s="4"/>
    </row>
    <row r="13" spans="1:7" ht="27" thickBot="1">
      <c r="A13" s="135" t="s">
        <v>225</v>
      </c>
      <c r="B13" s="136"/>
      <c r="C13" s="4"/>
      <c r="E13" s="19" t="s">
        <v>226</v>
      </c>
      <c r="F13" s="4"/>
    </row>
    <row r="14" spans="1:7" ht="55.5" customHeight="1" thickTop="1" thickBot="1">
      <c r="A14" s="146" t="s">
        <v>239</v>
      </c>
      <c r="B14" s="147"/>
      <c r="C14" s="147"/>
      <c r="D14" s="147"/>
      <c r="E14" s="147"/>
      <c r="F14" s="148"/>
    </row>
    <row r="15" spans="1:7" s="30" customFormat="1" ht="23.25" customHeight="1">
      <c r="A15" s="28" t="s">
        <v>87</v>
      </c>
      <c r="B15" s="29" t="s">
        <v>145</v>
      </c>
      <c r="C15" s="29"/>
      <c r="D15" s="29"/>
      <c r="E15" s="29"/>
    </row>
    <row r="16" spans="1:7" ht="37.5" customHeight="1" thickBot="1">
      <c r="B16" s="142" t="s">
        <v>160</v>
      </c>
      <c r="C16" s="142"/>
      <c r="D16" s="142"/>
      <c r="E16" s="142"/>
    </row>
    <row r="17" spans="1:6" ht="34.5" customHeight="1" thickBot="1">
      <c r="A17" s="27" t="s">
        <v>88</v>
      </c>
      <c r="B17" s="144" t="s">
        <v>163</v>
      </c>
      <c r="C17" s="144"/>
      <c r="D17" s="144"/>
      <c r="E17" s="145"/>
      <c r="F17" s="4"/>
    </row>
    <row r="18" spans="1:6" ht="34.5" customHeight="1" thickBot="1">
      <c r="A18" s="27" t="s">
        <v>89</v>
      </c>
      <c r="B18" s="134" t="s">
        <v>157</v>
      </c>
      <c r="C18" s="134"/>
      <c r="D18" s="134"/>
      <c r="E18" s="134"/>
      <c r="F18" s="4"/>
    </row>
    <row r="19" spans="1:6" ht="34.5" customHeight="1" thickBot="1">
      <c r="A19" s="24" t="s">
        <v>90</v>
      </c>
      <c r="B19" s="134" t="s">
        <v>234</v>
      </c>
      <c r="C19" s="134"/>
      <c r="D19" s="134"/>
      <c r="E19" s="134"/>
      <c r="F19" s="4"/>
    </row>
    <row r="20" spans="1:6" ht="45.75" customHeight="1" thickBot="1">
      <c r="A20" s="27" t="s">
        <v>91</v>
      </c>
      <c r="B20" s="134" t="s">
        <v>200</v>
      </c>
      <c r="C20" s="134"/>
      <c r="D20" s="134"/>
      <c r="E20" s="134"/>
      <c r="F20" s="4"/>
    </row>
    <row r="21" spans="1:6" ht="34.5" customHeight="1" thickBot="1">
      <c r="A21" s="25" t="s">
        <v>92</v>
      </c>
      <c r="B21" s="134" t="s">
        <v>129</v>
      </c>
      <c r="C21" s="134"/>
      <c r="D21" s="134"/>
      <c r="E21" s="134"/>
      <c r="F21" s="4"/>
    </row>
    <row r="22" spans="1:6" ht="34.5" customHeight="1" thickBot="1">
      <c r="A22" s="24" t="s">
        <v>93</v>
      </c>
      <c r="B22" s="134" t="s">
        <v>85</v>
      </c>
      <c r="C22" s="134"/>
      <c r="D22" s="134"/>
      <c r="E22" s="134"/>
      <c r="F22" s="4"/>
    </row>
    <row r="23" spans="1:6" ht="34.5" customHeight="1" thickBot="1">
      <c r="A23" s="27" t="s">
        <v>94</v>
      </c>
      <c r="B23" s="134" t="s">
        <v>86</v>
      </c>
      <c r="C23" s="134"/>
      <c r="D23" s="134"/>
      <c r="E23" s="134"/>
      <c r="F23" s="4"/>
    </row>
    <row r="24" spans="1:6" s="30" customFormat="1" ht="23.25" customHeight="1">
      <c r="A24" s="28" t="s">
        <v>95</v>
      </c>
      <c r="B24" s="29" t="s">
        <v>96</v>
      </c>
      <c r="C24" s="29"/>
      <c r="D24" s="29"/>
      <c r="E24" s="29"/>
    </row>
    <row r="25" spans="1:6" ht="33" customHeight="1" thickBot="1">
      <c r="B25" s="142" t="s">
        <v>160</v>
      </c>
      <c r="C25" s="142"/>
      <c r="D25" s="142"/>
      <c r="E25" s="142"/>
      <c r="F25" s="22"/>
    </row>
    <row r="26" spans="1:6" ht="34.5" customHeight="1" thickBot="1">
      <c r="A26" s="24" t="s">
        <v>88</v>
      </c>
      <c r="B26" s="134" t="s">
        <v>97</v>
      </c>
      <c r="C26" s="134"/>
      <c r="D26" s="134"/>
      <c r="E26" s="134"/>
      <c r="F26" s="4"/>
    </row>
    <row r="27" spans="1:6" ht="34.5" customHeight="1" thickBot="1">
      <c r="A27" s="27" t="s">
        <v>89</v>
      </c>
      <c r="B27" s="134" t="s">
        <v>130</v>
      </c>
      <c r="C27" s="134"/>
      <c r="D27" s="134"/>
      <c r="E27" s="134"/>
      <c r="F27" s="4"/>
    </row>
    <row r="28" spans="1:6" ht="34.5" customHeight="1" thickBot="1">
      <c r="A28" s="25" t="s">
        <v>90</v>
      </c>
      <c r="B28" s="134" t="s">
        <v>131</v>
      </c>
      <c r="C28" s="134"/>
      <c r="D28" s="134"/>
      <c r="E28" s="134"/>
      <c r="F28" s="4"/>
    </row>
    <row r="29" spans="1:6" ht="34.5" customHeight="1" thickBot="1">
      <c r="A29" s="24" t="s">
        <v>91</v>
      </c>
      <c r="B29" s="134" t="s">
        <v>132</v>
      </c>
      <c r="C29" s="134"/>
      <c r="D29" s="134"/>
      <c r="E29" s="134"/>
      <c r="F29" s="4"/>
    </row>
    <row r="30" spans="1:6" ht="34.5" customHeight="1" thickBot="1">
      <c r="A30" s="25" t="s">
        <v>92</v>
      </c>
      <c r="B30" s="134" t="s">
        <v>241</v>
      </c>
      <c r="C30" s="134"/>
      <c r="D30" s="134"/>
      <c r="E30" s="134"/>
      <c r="F30" s="4"/>
    </row>
    <row r="31" spans="1:6" ht="34.5" customHeight="1" thickBot="1">
      <c r="A31" s="25" t="s">
        <v>93</v>
      </c>
      <c r="B31" s="134" t="s">
        <v>133</v>
      </c>
      <c r="C31" s="134"/>
      <c r="D31" s="134"/>
      <c r="E31" s="134"/>
      <c r="F31" s="4"/>
    </row>
    <row r="32" spans="1:6" ht="34.5" customHeight="1" thickBot="1">
      <c r="A32" s="24" t="s">
        <v>94</v>
      </c>
      <c r="B32" s="134" t="s">
        <v>243</v>
      </c>
      <c r="C32" s="134"/>
      <c r="D32" s="134"/>
      <c r="E32" s="134"/>
      <c r="F32" s="4"/>
    </row>
    <row r="33" spans="1:6" ht="34.5" customHeight="1" thickBot="1">
      <c r="A33" s="24" t="s">
        <v>137</v>
      </c>
      <c r="B33" s="134" t="s">
        <v>134</v>
      </c>
      <c r="C33" s="134"/>
      <c r="D33" s="134"/>
      <c r="E33" s="134"/>
      <c r="F33" s="4"/>
    </row>
    <row r="34" spans="1:6" ht="43.5" customHeight="1" thickBot="1">
      <c r="A34" s="26" t="s">
        <v>138</v>
      </c>
      <c r="B34" s="134" t="s">
        <v>135</v>
      </c>
      <c r="C34" s="134"/>
      <c r="D34" s="134"/>
      <c r="E34" s="134"/>
      <c r="F34" s="4"/>
    </row>
    <row r="35" spans="1:6" ht="43.5" customHeight="1" thickBot="1">
      <c r="A35" s="26" t="s">
        <v>242</v>
      </c>
      <c r="B35" s="134" t="s">
        <v>136</v>
      </c>
      <c r="C35" s="134"/>
      <c r="D35" s="134"/>
      <c r="E35" s="134"/>
      <c r="F35" s="4"/>
    </row>
    <row r="36" spans="1:6" ht="30" customHeight="1" thickBot="1">
      <c r="A36" s="20" t="s">
        <v>139</v>
      </c>
      <c r="B36" s="21" t="s">
        <v>140</v>
      </c>
      <c r="C36" s="21"/>
      <c r="D36" s="21"/>
      <c r="E36" s="21"/>
      <c r="F36" s="23"/>
    </row>
    <row r="37" spans="1:6" ht="54.75" customHeight="1" thickBot="1">
      <c r="B37" s="137"/>
      <c r="C37" s="141"/>
      <c r="D37" s="141"/>
      <c r="E37" s="141"/>
      <c r="F37" s="139"/>
    </row>
  </sheetData>
  <customSheetViews>
    <customSheetView guid="{5623D24C-F362-41C7-8FD6-8025996702C7}" showRuler="0">
      <selection activeCell="A14" sqref="A14:G14"/>
      <headerFooter>
        <oddHeader>&amp;C&amp;"Arial,Bold"&amp;14Quality Survey for Facilities Projects</oddHeader>
        <oddFooter>&amp;L&amp;A&amp;C&amp;D&amp;R&amp;F</oddFooter>
      </headerFooter>
    </customSheetView>
  </customSheetViews>
  <mergeCells count="42">
    <mergeCell ref="B32:E32"/>
    <mergeCell ref="A9:F9"/>
    <mergeCell ref="B37:F37"/>
    <mergeCell ref="B26:E26"/>
    <mergeCell ref="B27:E27"/>
    <mergeCell ref="B28:E28"/>
    <mergeCell ref="B29:E29"/>
    <mergeCell ref="B25:E25"/>
    <mergeCell ref="B18:E18"/>
    <mergeCell ref="B30:E30"/>
    <mergeCell ref="B31:E31"/>
    <mergeCell ref="B34:E34"/>
    <mergeCell ref="B33:E33"/>
    <mergeCell ref="B35:E35"/>
    <mergeCell ref="B23:E23"/>
    <mergeCell ref="B21:E21"/>
    <mergeCell ref="A10:F10"/>
    <mergeCell ref="B19:E19"/>
    <mergeCell ref="B20:E20"/>
    <mergeCell ref="B17:E17"/>
    <mergeCell ref="A8:B8"/>
    <mergeCell ref="A14:F14"/>
    <mergeCell ref="A13:B13"/>
    <mergeCell ref="A11:B11"/>
    <mergeCell ref="A12:B12"/>
    <mergeCell ref="C8:F8"/>
    <mergeCell ref="B22:E22"/>
    <mergeCell ref="A1:B1"/>
    <mergeCell ref="C1:F1"/>
    <mergeCell ref="C5:F5"/>
    <mergeCell ref="A5:B5"/>
    <mergeCell ref="A3:B3"/>
    <mergeCell ref="A4:B4"/>
    <mergeCell ref="C2:F2"/>
    <mergeCell ref="C4:F4"/>
    <mergeCell ref="A2:B2"/>
    <mergeCell ref="C3:F3"/>
    <mergeCell ref="A6:B6"/>
    <mergeCell ref="B16:E16"/>
    <mergeCell ref="C6:F6"/>
    <mergeCell ref="C7:F7"/>
    <mergeCell ref="A7:B7"/>
  </mergeCells>
  <phoneticPr fontId="0" type="noConversion"/>
  <printOptions gridLines="1"/>
  <pageMargins left="0.5" right="0.5" top="0.75" bottom="0.75" header="0.31" footer="0.5"/>
  <headerFooter>
    <oddHeader>&amp;C&amp;"Arial,Bold"&amp;14CoF Self Assessment Metrics_x000D_(&amp;A)</oddHeader>
    <oddFooter>&amp;L&amp;A&amp;C&amp;D&amp;R&amp;F</oddFooter>
  </headerFooter>
  <rowBreaks count="1" manualBreakCount="1">
    <brk id="23" max="5" man="1"/>
  </rowBreaks>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Institutional Metric</vt:lpstr>
      <vt:lpstr>Program Direct Metric</vt:lpstr>
      <vt:lpstr>Construction Safety</vt:lpstr>
      <vt:lpstr>Self Assessment Metrics Summary</vt:lpstr>
      <vt:lpstr>Quality Survey</vt:lpstr>
    </vt:vector>
  </TitlesOfParts>
  <Company>SAIC-ODIN-NASA HQ</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Rider</dc:creator>
  <cp:lastModifiedBy>Rider, Steve (HQ-LD030)</cp:lastModifiedBy>
  <cp:lastPrinted>2008-11-04T18:27:49Z</cp:lastPrinted>
  <dcterms:created xsi:type="dcterms:W3CDTF">2004-12-01T13:01:06Z</dcterms:created>
  <dcterms:modified xsi:type="dcterms:W3CDTF">2013-05-31T14:30:34Z</dcterms:modified>
</cp:coreProperties>
</file>